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555" windowWidth="23340" windowHeight="10935"/>
  </bookViews>
  <sheets>
    <sheet name="NieStac" sheetId="1" r:id="rId1"/>
    <sheet name="Tabela_efektów" sheetId="2" r:id="rId2"/>
    <sheet name="Wiedza" sheetId="3" r:id="rId3"/>
    <sheet name="Umiejętności" sheetId="4" r:id="rId4"/>
    <sheet name="Kompetencje" sheetId="5" r:id="rId5"/>
    <sheet name="Statystyki" sheetId="6" r:id="rId6"/>
    <sheet name="Kompetencje_inżynierskie" sheetId="7" r:id="rId7"/>
    <sheet name="Opis_efektów_inż" sheetId="8" r:id="rId8"/>
  </sheets>
  <definedNames>
    <definedName name="_GoBack" localSheetId="3">Umiejętności!$C$23</definedName>
    <definedName name="_rok1">NieStac!$J$41</definedName>
    <definedName name="_rok1_8">#REF!</definedName>
    <definedName name="_rok1_9">#REF!</definedName>
    <definedName name="_rok2">#REF!</definedName>
    <definedName name="_rok2_8">#REF!</definedName>
    <definedName name="_rok2_9">#REF!</definedName>
    <definedName name="_rok3">#REF!</definedName>
    <definedName name="_rok3_8">#REF!</definedName>
    <definedName name="_rok3_9">#REF!</definedName>
    <definedName name="_rok4">NieStac!$J$63</definedName>
    <definedName name="_rok4_8">#REF!</definedName>
    <definedName name="_rok4_9">#REF!</definedName>
    <definedName name="_sem1">NieStac!$I$25</definedName>
    <definedName name="_sem2">NieStac!$I$40</definedName>
    <definedName name="_sem3">NieStac!$I$52</definedName>
    <definedName name="_sem4">NieStac!$I$61</definedName>
    <definedName name="_sem5">#REF!</definedName>
    <definedName name="_sem6">#REF!</definedName>
    <definedName name="_sem7">NieStac!$I$63</definedName>
    <definedName name="_wyk1">NieStac!$E$25</definedName>
    <definedName name="_wyk1_8">#REF!</definedName>
    <definedName name="_wyk1_9">#REF!</definedName>
    <definedName name="_wyk2">NieStac!$E$40</definedName>
    <definedName name="_wyk2_8">#REF!</definedName>
    <definedName name="_wyk2_9">#REF!</definedName>
    <definedName name="_wyk3">NieStac!$E$52</definedName>
    <definedName name="_wyk3_8">#REF!</definedName>
    <definedName name="_wyk3_9">#REF!</definedName>
    <definedName name="_wyk4">#REF!</definedName>
    <definedName name="_wyk4_8">#REF!</definedName>
    <definedName name="_wyk4_9">#REF!</definedName>
    <definedName name="_wyk5">#REF!</definedName>
    <definedName name="_wyk5_8">#REF!</definedName>
    <definedName name="_wyk5_9">#REF!</definedName>
    <definedName name="_wyk6">#REF!</definedName>
    <definedName name="_wyk6_8">#REF!</definedName>
    <definedName name="_wyk6_9">#REF!</definedName>
    <definedName name="_wyk7">NieStac!$E$63</definedName>
    <definedName name="_wyk7_8">#REF!</definedName>
    <definedName name="_wyk7_9">#REF!</definedName>
    <definedName name="all">NieStac!$D$67</definedName>
    <definedName name="all_8">#REF!</definedName>
    <definedName name="all_9">#REF!</definedName>
    <definedName name="suma1">NieStac!$E$26</definedName>
    <definedName name="suma2">NieStac!$E$41</definedName>
    <definedName name="suma3">NieStac!$E$53</definedName>
    <definedName name="suma4">NieStac!$E$62</definedName>
    <definedName name="suma5">#REF!</definedName>
    <definedName name="suma6">#REF!</definedName>
    <definedName name="suma7">NieStac!$E$64</definedName>
    <definedName name="Z_94A1F9DC_A3E4_41B7_B4B1_70A52F79F098_.wvu.Rows_8">#REF!</definedName>
    <definedName name="Z_BD4361DE_3A95_4EB2_ACF0_F94A8802FD08_.wvu.Rows_8">#REF!</definedName>
  </definedNames>
  <calcPr calcId="125725"/>
  <extLst>
    <ext uri="GoogleSheetsCustomDataVersion1">
      <go:sheetsCustomData xmlns:go="http://customooxmlschemas.google.com/" r:id="rId12" roundtripDataSignature="AMtx7mh0LuiBjihHFDowbLop6J3ljE8uYg=="/>
    </ext>
  </extLst>
</workbook>
</file>

<file path=xl/calcChain.xml><?xml version="1.0" encoding="utf-8"?>
<calcChain xmlns="http://schemas.openxmlformats.org/spreadsheetml/2006/main">
  <c r="C51" i="7"/>
  <c r="B51"/>
  <c r="A51"/>
  <c r="C50"/>
  <c r="B50"/>
  <c r="A50"/>
  <c r="C49"/>
  <c r="B49"/>
  <c r="A49"/>
  <c r="C48"/>
  <c r="B48"/>
  <c r="A48"/>
  <c r="C47"/>
  <c r="B47"/>
  <c r="A47"/>
  <c r="C46"/>
  <c r="B46"/>
  <c r="A46"/>
  <c r="C45"/>
  <c r="B45"/>
  <c r="A45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C31"/>
  <c r="B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BC53" i="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52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51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50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49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48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47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46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45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44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43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42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41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40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39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38"/>
  <c r="BC37"/>
  <c r="BB37"/>
  <c r="BA37"/>
  <c r="AZ37"/>
  <c r="AY37"/>
  <c r="AX37"/>
  <c r="AW37"/>
  <c r="AV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37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36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35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34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33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32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31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30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29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28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27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26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25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24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23"/>
  <c r="BC22"/>
  <c r="BB22"/>
  <c r="BA22"/>
  <c r="AZ22"/>
  <c r="AY22"/>
  <c r="AX22"/>
  <c r="AW22"/>
  <c r="AV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22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21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20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19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18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17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16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15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14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13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12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11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10"/>
  <c r="BE9"/>
  <c r="BD9"/>
  <c r="BC9"/>
  <c r="BB9"/>
  <c r="BB54" s="1"/>
  <c r="BA9"/>
  <c r="BA54" s="1"/>
  <c r="AZ9"/>
  <c r="AZ54" s="1"/>
  <c r="AY9"/>
  <c r="AY54" s="1"/>
  <c r="AX9"/>
  <c r="AX54" s="1"/>
  <c r="AW9"/>
  <c r="AW54" s="1"/>
  <c r="AV9"/>
  <c r="AU9"/>
  <c r="AU54" s="1"/>
  <c r="AT9"/>
  <c r="AT54" s="1"/>
  <c r="AS9"/>
  <c r="AS54" s="1"/>
  <c r="AR9"/>
  <c r="AR54" s="1"/>
  <c r="AQ9"/>
  <c r="AQ54" s="1"/>
  <c r="AP9"/>
  <c r="AP54" s="1"/>
  <c r="AO9"/>
  <c r="AO54" s="1"/>
  <c r="AN9"/>
  <c r="AN54" s="1"/>
  <c r="AM9"/>
  <c r="AM54" s="1"/>
  <c r="AL9"/>
  <c r="AL54" s="1"/>
  <c r="AK9"/>
  <c r="AK54" s="1"/>
  <c r="AJ9"/>
  <c r="AJ54" s="1"/>
  <c r="AI9"/>
  <c r="AI54" s="1"/>
  <c r="AH9"/>
  <c r="AH54" s="1"/>
  <c r="AG9"/>
  <c r="AG54" s="1"/>
  <c r="AF9"/>
  <c r="AF54" s="1"/>
  <c r="AE9"/>
  <c r="AE54" s="1"/>
  <c r="AD9"/>
  <c r="AD54" s="1"/>
  <c r="AC9"/>
  <c r="AC54" s="1"/>
  <c r="AB9"/>
  <c r="AB54" s="1"/>
  <c r="AA9"/>
  <c r="AA54" s="1"/>
  <c r="Z9"/>
  <c r="Z54" s="1"/>
  <c r="Y9"/>
  <c r="Y54" s="1"/>
  <c r="X9"/>
  <c r="X54" s="1"/>
  <c r="W9"/>
  <c r="W54" s="1"/>
  <c r="V9"/>
  <c r="V54" s="1"/>
  <c r="U9"/>
  <c r="U54" s="1"/>
  <c r="T9"/>
  <c r="S9"/>
  <c r="S54" s="1"/>
  <c r="R9"/>
  <c r="R54" s="1"/>
  <c r="Q9"/>
  <c r="Q54" s="1"/>
  <c r="P9"/>
  <c r="P54" s="1"/>
  <c r="O9"/>
  <c r="O54" s="1"/>
  <c r="N9"/>
  <c r="N54" s="1"/>
  <c r="M9"/>
  <c r="M54" s="1"/>
  <c r="L9"/>
  <c r="L54" s="1"/>
  <c r="K9"/>
  <c r="K54" s="1"/>
  <c r="J9"/>
  <c r="J54" s="1"/>
  <c r="I9"/>
  <c r="I54" s="1"/>
  <c r="H9"/>
  <c r="H54" s="1"/>
  <c r="G9"/>
  <c r="G54" s="1"/>
  <c r="F9"/>
  <c r="F54" s="1"/>
  <c r="E9"/>
  <c r="E54" s="1"/>
  <c r="D9"/>
  <c r="D54" s="1"/>
  <c r="C9"/>
  <c r="C54" s="1"/>
  <c r="B9"/>
  <c r="B54" s="1"/>
  <c r="A9"/>
  <c r="AY8"/>
  <c r="AV8"/>
  <c r="T8"/>
  <c r="A8"/>
  <c r="AV7"/>
  <c r="T7"/>
  <c r="A7"/>
  <c r="BC6"/>
  <c r="BB6"/>
  <c r="BB53" s="1"/>
  <c r="BA6"/>
  <c r="BA53" s="1"/>
  <c r="AZ6"/>
  <c r="AZ53" s="1"/>
  <c r="AY6"/>
  <c r="AY53" s="1"/>
  <c r="AX6"/>
  <c r="AX53" s="1"/>
  <c r="AW6"/>
  <c r="AW53" s="1"/>
  <c r="AV6"/>
  <c r="AQ6"/>
  <c r="AQ53" s="1"/>
  <c r="AP6"/>
  <c r="AP53" s="1"/>
  <c r="AO6"/>
  <c r="AO53" s="1"/>
  <c r="AN6"/>
  <c r="AN53" s="1"/>
  <c r="AM6"/>
  <c r="AM53" s="1"/>
  <c r="AL6"/>
  <c r="AL53" s="1"/>
  <c r="AK6"/>
  <c r="AK53" s="1"/>
  <c r="AJ6"/>
  <c r="AJ53" s="1"/>
  <c r="AI6"/>
  <c r="AI53" s="1"/>
  <c r="AH6"/>
  <c r="AH53" s="1"/>
  <c r="AG6"/>
  <c r="AG53" s="1"/>
  <c r="AF6"/>
  <c r="AF53" s="1"/>
  <c r="AE6"/>
  <c r="AE53" s="1"/>
  <c r="AD6"/>
  <c r="AD53" s="1"/>
  <c r="AC6"/>
  <c r="AC53" s="1"/>
  <c r="AB6"/>
  <c r="AB53" s="1"/>
  <c r="AA6"/>
  <c r="AA53" s="1"/>
  <c r="Z6"/>
  <c r="Z53" s="1"/>
  <c r="Y6"/>
  <c r="Y53" s="1"/>
  <c r="X6"/>
  <c r="X53" s="1"/>
  <c r="W6"/>
  <c r="W53" s="1"/>
  <c r="V6"/>
  <c r="V53" s="1"/>
  <c r="U6"/>
  <c r="U53" s="1"/>
  <c r="T6"/>
  <c r="R6"/>
  <c r="R53" s="1"/>
  <c r="Q6"/>
  <c r="Q53" s="1"/>
  <c r="P6"/>
  <c r="P53" s="1"/>
  <c r="O6"/>
  <c r="O53" s="1"/>
  <c r="N6"/>
  <c r="N53" s="1"/>
  <c r="M6"/>
  <c r="M53" s="1"/>
  <c r="L6"/>
  <c r="L53" s="1"/>
  <c r="K6"/>
  <c r="K53" s="1"/>
  <c r="J6"/>
  <c r="J53" s="1"/>
  <c r="I6"/>
  <c r="I53" s="1"/>
  <c r="H6"/>
  <c r="H53" s="1"/>
  <c r="G6"/>
  <c r="G53" s="1"/>
  <c r="F6"/>
  <c r="F53" s="1"/>
  <c r="E6"/>
  <c r="E53" s="1"/>
  <c r="D6"/>
  <c r="D53" s="1"/>
  <c r="C6"/>
  <c r="C53" s="1"/>
  <c r="B6"/>
  <c r="B53" s="1"/>
  <c r="A6"/>
  <c r="D78" i="1"/>
  <c r="D77"/>
  <c r="D76"/>
  <c r="D75"/>
  <c r="D73"/>
  <c r="D70"/>
  <c r="K63"/>
  <c r="F63"/>
  <c r="J61"/>
  <c r="I61"/>
  <c r="H61"/>
  <c r="G61"/>
  <c r="F61"/>
  <c r="E62" s="1"/>
  <c r="E61"/>
  <c r="A60"/>
  <c r="N57"/>
  <c r="M57"/>
  <c r="K57"/>
  <c r="A57"/>
  <c r="E53"/>
  <c r="J52"/>
  <c r="J62" s="1"/>
  <c r="I52"/>
  <c r="H52"/>
  <c r="G52"/>
  <c r="F52"/>
  <c r="E52"/>
  <c r="M51"/>
  <c r="K51"/>
  <c r="A51"/>
  <c r="N48"/>
  <c r="M48"/>
  <c r="K48"/>
  <c r="N46"/>
  <c r="N33" s="1"/>
  <c r="N34" s="1"/>
  <c r="M46"/>
  <c r="K46"/>
  <c r="K52" s="1"/>
  <c r="A46"/>
  <c r="N44"/>
  <c r="M44"/>
  <c r="J40"/>
  <c r="I40"/>
  <c r="H40"/>
  <c r="G40"/>
  <c r="F40"/>
  <c r="E40"/>
  <c r="E41" s="1"/>
  <c r="A38"/>
  <c r="A37"/>
  <c r="K34"/>
  <c r="A34"/>
  <c r="M33"/>
  <c r="A33"/>
  <c r="N32"/>
  <c r="M32"/>
  <c r="K32"/>
  <c r="K40" s="1"/>
  <c r="A32"/>
  <c r="N31"/>
  <c r="M31"/>
  <c r="M30"/>
  <c r="K30"/>
  <c r="M29"/>
  <c r="K29"/>
  <c r="E26"/>
  <c r="K25"/>
  <c r="J25"/>
  <c r="J63" s="1"/>
  <c r="I25"/>
  <c r="I63" s="1"/>
  <c r="H25"/>
  <c r="H63" s="1"/>
  <c r="G25"/>
  <c r="G63" s="1"/>
  <c r="F25"/>
  <c r="E25"/>
  <c r="E63" s="1"/>
  <c r="A25"/>
  <c r="B17"/>
  <c r="M17" s="1"/>
  <c r="A17"/>
  <c r="N16"/>
  <c r="N17" s="1"/>
  <c r="N18" s="1"/>
  <c r="N19" s="1"/>
  <c r="B16"/>
  <c r="M16" s="1"/>
  <c r="A16"/>
  <c r="K12"/>
  <c r="K9"/>
  <c r="D9"/>
  <c r="K61" l="1"/>
  <c r="E64"/>
  <c r="D74"/>
  <c r="D67"/>
  <c r="D69" s="1"/>
  <c r="B18"/>
  <c r="A18"/>
  <c r="J41"/>
  <c r="B19" l="1"/>
  <c r="M18"/>
  <c r="A19"/>
  <c r="M19" l="1"/>
  <c r="D72" s="1"/>
  <c r="A20"/>
  <c r="B20"/>
  <c r="B21" l="1"/>
  <c r="A23" s="1"/>
  <c r="A21"/>
</calcChain>
</file>

<file path=xl/sharedStrings.xml><?xml version="1.0" encoding="utf-8"?>
<sst xmlns="http://schemas.openxmlformats.org/spreadsheetml/2006/main" count="631" uniqueCount="307">
  <si>
    <t>Automatyka i Robotyka - II stopień, PRK 7, studia niestacjonarne, profil ogólnoakademicki</t>
  </si>
  <si>
    <r>
      <rPr>
        <b/>
        <sz val="14"/>
        <color rgb="FFFFFFFF"/>
        <rFont val="Arial"/>
      </rPr>
      <t>Specjalność:</t>
    </r>
    <r>
      <rPr>
        <b/>
        <sz val="18"/>
        <color rgb="FFFFFFFF"/>
        <rFont val="Arial"/>
      </rPr>
      <t xml:space="preserve"> </t>
    </r>
    <r>
      <rPr>
        <b/>
        <sz val="20"/>
        <color rgb="FFFFFFFF"/>
        <rFont val="Arial"/>
      </rPr>
      <t>Systemy Sterowania i Robotyki</t>
    </r>
  </si>
  <si>
    <t>Program kształcenia na kierunku:</t>
  </si>
  <si>
    <t>Automatyka i Robotyka,  studia drugiego stopnia, poziom Polskiej Ramy Kwalifikacji - siódmy, studia niestacjonarne, profil ogólnoakademicki</t>
  </si>
  <si>
    <t>Dziedzina: nauki inżynieryjno-techniczne</t>
  </si>
  <si>
    <t>Dyscyplina: automatyka, elektronika, elektrotechnika i technologie kosmiczne</t>
  </si>
  <si>
    <t>Nadawany tytuł zawodowy: magister inżynier</t>
  </si>
  <si>
    <t>Obowiązuje od 1.10.2023 r. Wersja:</t>
  </si>
  <si>
    <t>PRK 6</t>
  </si>
  <si>
    <t>Rekrutacja:</t>
  </si>
  <si>
    <t xml:space="preserve">Wiedza  (efekty z I stopnia studiów) </t>
  </si>
  <si>
    <t xml:space="preserve">Umiejętnosci  (efekty z I stopnia studiów) </t>
  </si>
  <si>
    <t xml:space="preserve">Kompetencje  (efekty z I stopnia studiów) </t>
  </si>
  <si>
    <r>
      <rPr>
        <b/>
        <sz val="10"/>
        <color rgb="FFFF0000"/>
        <rFont val="Arial ce"/>
      </rPr>
      <t>Wymagania wynikające z rekrutacji:</t>
    </r>
    <r>
      <rPr>
        <b/>
        <sz val="10"/>
        <color rgb="FFFF0000"/>
        <rFont val="Arial ce"/>
      </rPr>
      <t xml:space="preserve">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t>
    </r>
  </si>
  <si>
    <t>K1_W7+++, K1_W8+++, K1_W9+++, K1_W10+++, K1_W13+++, K1_W15+++, K1_W17+++</t>
  </si>
  <si>
    <t>K1_U5+++, K1_U8+++, K1_U9+++, K1_U17+++, K1_U18+++, K1_U19+++</t>
  </si>
  <si>
    <t>K1_K1+++, K1_K2+++, K1_K3+++, K1_K4+++, K1_K5+++</t>
  </si>
  <si>
    <t>Semestr 1:</t>
  </si>
  <si>
    <t>PRK 7</t>
  </si>
  <si>
    <t>Lp.</t>
  </si>
  <si>
    <t>Moduł kształcenia</t>
  </si>
  <si>
    <t>Egz</t>
  </si>
  <si>
    <t>W</t>
  </si>
  <si>
    <t>C</t>
  </si>
  <si>
    <t>L</t>
  </si>
  <si>
    <t>P</t>
  </si>
  <si>
    <t>S</t>
  </si>
  <si>
    <t>ECTS</t>
  </si>
  <si>
    <t>SumGodz</t>
  </si>
  <si>
    <t>Ob.</t>
  </si>
  <si>
    <t>K</t>
  </si>
  <si>
    <t>Sem:</t>
  </si>
  <si>
    <t>Podst.</t>
  </si>
  <si>
    <t>Prakt.</t>
  </si>
  <si>
    <t>Bad.</t>
  </si>
  <si>
    <t>Wiedza</t>
  </si>
  <si>
    <t>Umiejętnosci</t>
  </si>
  <si>
    <t>Kompetencje</t>
  </si>
  <si>
    <t>Nies</t>
  </si>
  <si>
    <t>Przetwarzanie obrazów i systemy wizyjne</t>
  </si>
  <si>
    <t>K2_W1+, K2_W2+, K2_W6+++, K2_W11++</t>
  </si>
  <si>
    <t>K2_U11++, K2_U22+</t>
  </si>
  <si>
    <t>K2_K4+</t>
  </si>
  <si>
    <t>Systemy pomiarowe w automatyce i robotyce</t>
  </si>
  <si>
    <r>
      <rPr>
        <sz val="10"/>
        <color rgb="FF000000"/>
        <rFont val="Arial ce"/>
      </rPr>
      <t>K2_W4+++, K2_W6+, K2_W11+,</t>
    </r>
    <r>
      <rPr>
        <sz val="10"/>
        <color rgb="FF000000"/>
        <rFont val="Arial ce"/>
      </rPr>
      <t xml:space="preserve"> K2_W18+</t>
    </r>
  </si>
  <si>
    <t>K2_U11+, K2_U13+, K2_U22+, K2_U25++, K2_U26+</t>
  </si>
  <si>
    <t>K2_K3+</t>
  </si>
  <si>
    <t>Zaawansowana automatyka procesowa</t>
  </si>
  <si>
    <t>E</t>
  </si>
  <si>
    <t>K2_W7++, K2_W12++</t>
  </si>
  <si>
    <t>K2_U9+++, K2_U13+, K2_U19+, K2_U21+, K2_U23+++, K2_U25+++, K2_U27+</t>
  </si>
  <si>
    <t>Sterowanie adaptacyjne</t>
  </si>
  <si>
    <t>K2_W1+, K2_W5+++, K2_W9+++</t>
  </si>
  <si>
    <t>K2_U8+, K2_U9+++, K2_U10+++, K2_U15++, K2_U22++</t>
  </si>
  <si>
    <t>K2_K3+, K2_K4++</t>
  </si>
  <si>
    <t>Nieliniowa teoria sterowania</t>
  </si>
  <si>
    <t>K2_W1+++, K2_W7+++, K2_W11+++,K2_W12+++</t>
  </si>
  <si>
    <t>K2_U1+, K2_U9++, K2_U10++, K2_U15++, K2_U19+, K2_U22++</t>
  </si>
  <si>
    <t>K2_K3+, K2_K4+</t>
  </si>
  <si>
    <t>Inżynieria oprogramowania w robotyce</t>
  </si>
  <si>
    <t>K2_W3++, K2_W10++, K2_W12+</t>
  </si>
  <si>
    <t>K2_U1+, K2_U2+, K2_U12++, K2_U22++, K2_U25++</t>
  </si>
  <si>
    <t>Podstawowe szkolenie z zakresu BHP</t>
  </si>
  <si>
    <t>K2_W14+</t>
  </si>
  <si>
    <t>K2_U1+, K2_U17+++</t>
  </si>
  <si>
    <t>K2_K2++, K2_K4+</t>
  </si>
  <si>
    <t>Język obcy</t>
  </si>
  <si>
    <t>obi</t>
  </si>
  <si>
    <t>K2_U1++, K2_U3+++, K2_U4+, K2_U7++</t>
  </si>
  <si>
    <t>K2_K3++, K2_K5+</t>
  </si>
  <si>
    <t xml:space="preserve"> </t>
  </si>
  <si>
    <t>Razem godz.:</t>
  </si>
  <si>
    <t>Semestr 2:</t>
  </si>
  <si>
    <t>K2_W3+++, K2_W11++, K2_W13+, K2_W14+</t>
  </si>
  <si>
    <t>K2_U2++, K2_U13+++, K2_U14+, K2_U20+, K2_U27+</t>
  </si>
  <si>
    <t>K2_K2+, K2_K3+, K2_K4++</t>
  </si>
  <si>
    <t>Teoria i metody optymalizacji</t>
  </si>
  <si>
    <t>K2_W1+++, K2_W5+, K2_W8+</t>
  </si>
  <si>
    <t>K2_U1++, K2_U10+++, K2_U14+, K2_U22++</t>
  </si>
  <si>
    <t>K2_K1++, K2_K4+, K2_K5+, K2_K6+</t>
  </si>
  <si>
    <t>Sztuczne sieci neuronowe</t>
  </si>
  <si>
    <t>K2_W2+++, K2_W4+++, K2_W5+++, K2_W6++, K2_W8++, K2_W9+</t>
  </si>
  <si>
    <t>K2_U1++, K2_U5++, K2_U10+, K2_U12++, K2_U13++</t>
  </si>
  <si>
    <t>K2_K1++, K2_K4+, K2_K6+</t>
  </si>
  <si>
    <t>Sterowanie robotów mobilnych</t>
  </si>
  <si>
    <t>K2_W5++, K2_W7++, K2_W10+++</t>
  </si>
  <si>
    <t>K2_U8+, K2_U9+++, K2_U10+, K2_U19++, K2_U22++</t>
  </si>
  <si>
    <t>Sterowanie robotów manipulacyjnych</t>
  </si>
  <si>
    <t>K2_W5+, K2_W7++, K2_W9+, K2_W10+++</t>
  </si>
  <si>
    <t>K2_U9++, K2_U10+++, K2_U19+, K2_U22+</t>
  </si>
  <si>
    <t>K2_W14+++, K2_W15+++, K2_W17+++</t>
  </si>
  <si>
    <t>K2_U14+++, K2_U18+++, K2_U24+++</t>
  </si>
  <si>
    <t>K2_K5++, K2_K6++</t>
  </si>
  <si>
    <t>?</t>
  </si>
  <si>
    <t>K2_U1++, K2_U3+++, K2_U4+, K2_U7+++</t>
  </si>
  <si>
    <t>Cały rok:</t>
  </si>
  <si>
    <t>Semestr 3:</t>
  </si>
  <si>
    <t>Sterowanie neurorozmyte</t>
  </si>
  <si>
    <t>K2_W2+++, K2_W5++, K2_W7++, K2_W9+</t>
  </si>
  <si>
    <t>K2_U9+, K2_U22+, K2_U25+</t>
  </si>
  <si>
    <t>Przemysłowe systemy baz danych</t>
  </si>
  <si>
    <t>K2_W3+, K2_W13+</t>
  </si>
  <si>
    <t>K2_U1++, K_U2++</t>
  </si>
  <si>
    <t>K2_K2++, K2_K5++</t>
  </si>
  <si>
    <t>Integracja systemów automatyki</t>
  </si>
  <si>
    <t>K2_W3++, K2_W10+</t>
  </si>
  <si>
    <t>K2_U2++, K2_U12++, K2_U13+, K2_U19+, K2_U21++</t>
  </si>
  <si>
    <t>Nawigacja i planowanie ruchu robotów</t>
  </si>
  <si>
    <t>K2_W2+, K2_W6+, K2_W9+, K2_W10++</t>
  </si>
  <si>
    <t>K2_U9+, K2_U10+, K2_U11+, K2_U13+</t>
  </si>
  <si>
    <t>Pracownia badawczo-problemowa</t>
  </si>
  <si>
    <t xml:space="preserve">K2_W10+++, K2_W11+, K2_W12+++, K2_W16 </t>
  </si>
  <si>
    <t>K2_U1+++, K2_U2+, K2_U4+++, K2_U5+, K2_U6+, K2_U8++, K2_U15+, K2_U16+++, K2_U24+++</t>
  </si>
  <si>
    <t>K2_K1+++, K2_K6+</t>
  </si>
  <si>
    <t>K2_W6++, K2_W9+, K2_W10+++, K2_W14+</t>
  </si>
  <si>
    <t>K2_U9++, K2_U14++, K2_U16+++, K2_U23+</t>
  </si>
  <si>
    <t>K2_K2++, K2_K3++, K2_K4++</t>
  </si>
  <si>
    <t>Sterowanie predykcyjne</t>
  </si>
  <si>
    <t>K2_W1+++, K2_W7+++, K2_W8+, K2_W11+++, K2_W12+++</t>
  </si>
  <si>
    <t>K2_W3+, K2_W5+, K2_W7+, K2_W10++</t>
  </si>
  <si>
    <t>K2_U9++, K2_U10++, K2_U12+, K2_U14++, K2_U16+, K2_U23++</t>
  </si>
  <si>
    <t>K2_K3++, K2_K4++</t>
  </si>
  <si>
    <t>Semestr 4:</t>
  </si>
  <si>
    <t>K2_W14+, K2_W15+</t>
  </si>
  <si>
    <t>K2_U7+, K2_U18+, K2_U24+</t>
  </si>
  <si>
    <t xml:space="preserve"> K2_K5+, K2_K6+</t>
  </si>
  <si>
    <t>Przygotowanie pracy magisterskiej</t>
  </si>
  <si>
    <t>K2_W10+, K2_W12+++, K2_W13++, K2_W15+, K2_W16+++</t>
  </si>
  <si>
    <t>K2_U1+++, K2_U2+, K2_U4++, K2_U6+, K2_U9++, K2_U15+++, K2_U16+++, K2_U20+++, K2_U21+++, K2_U22++, K2_U23++</t>
  </si>
  <si>
    <t>K2_K1+, K2_K2+, K2_K4++, K2_K6+</t>
  </si>
  <si>
    <t>Seminarium dyplomowe</t>
  </si>
  <si>
    <t>K2_W10+, K2_W12+, K2_W13+,  K2_W16+</t>
  </si>
  <si>
    <t>K2_U1+, K2_U2++, K2_U3+, K2_U4+++,K2_U5+++, K2_U6+++, K2_U8+</t>
  </si>
  <si>
    <t>K2_K1+++, K2_K4++, K2_K6+++</t>
  </si>
  <si>
    <t>Wszystkie semestry - razem:</t>
  </si>
  <si>
    <t>Podsumowanie Programu Kształcenia</t>
  </si>
  <si>
    <t>Liczba godzin - Podsumowanie wszystkich semestrów:</t>
  </si>
  <si>
    <t>Konsultacje, egzaminy</t>
  </si>
  <si>
    <t>Wszystkie godziny kontaktu z prowadzącym</t>
  </si>
  <si>
    <t>Wymagana liczba godzin kontaktu z prowadzącym na studiach niestacjonarnych 0,5*2/3*(90p.ECTS*25)</t>
  </si>
  <si>
    <t>Liczba punktów ECTS:</t>
  </si>
  <si>
    <t>Punkty ECTS modułów obieralnych:</t>
  </si>
  <si>
    <t>Wymagana liczba punktów ECTS modułów obieralnych 30% z 90</t>
  </si>
  <si>
    <t>Łączny wymiar ćwiczeń, zajęć laboratoryjnych, projektowych i seminariów</t>
  </si>
  <si>
    <t>Liczba punktów ECTS z zajęć o charakterze praktycznym</t>
  </si>
  <si>
    <t>Suma punktów ECTS zajęć służących zdobywaniu pogłębionej wiedzy, umiejętności prowadzenia badań naukowych oraz kompetencji społecznych niezbędnych w działalności badawczej</t>
  </si>
  <si>
    <t>% punktów ECTS zajęć służących zdobywaniu pogłębionej wiedzy, umiejętności prowadzenia badań naukowych oraz kompetencji społecznych niezbędnych w działalności badawczej</t>
  </si>
  <si>
    <t>Liczba punktów ECTS z zajęć z zakresu nauk podstawowych</t>
  </si>
  <si>
    <r>
      <rPr>
        <b/>
        <sz val="12"/>
        <color rgb="FFFF0000"/>
        <rFont val="Arial ce"/>
      </rPr>
      <t xml:space="preserve">Stosowane metody weryfikacji efektów uczenia się </t>
    </r>
    <r>
      <rPr>
        <b/>
        <sz val="12"/>
        <color rgb="FFFFFFFF"/>
        <rFont val="Arial ce"/>
      </rPr>
      <t xml:space="preserve">- </t>
    </r>
    <r>
      <rPr>
        <b/>
        <sz val="10"/>
        <color rgb="FFFFFFFF"/>
        <rFont val="Arial ce"/>
      </rPr>
      <t>szczegółowy opis metod weryfikacji (sposobów sprawdzenia czy zamierzone efekty uczenia się zostały osiągnięte) dla poszczególnych przedmiotów znajduje się na kartach ECTS</t>
    </r>
  </si>
  <si>
    <r>
      <rPr>
        <b/>
        <sz val="12"/>
        <color rgb="FFFF0000"/>
        <rFont val="Arial ce"/>
      </rPr>
      <t xml:space="preserve">Ocena formująca (inaczej, formatywna), tj .ocena wspomagajaca proces uczenia się:
</t>
    </r>
    <r>
      <rPr>
        <b/>
        <sz val="10"/>
        <color rgb="FFFFFFFF"/>
        <rFont val="Arial ce"/>
      </rPr>
      <t xml:space="preserve">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2"/>
        <color rgb="FFFF0000"/>
        <rFont val="Arial ce"/>
      </rPr>
      <t xml:space="preserve">Ocena podsumowująca (inaczej sumatywna), tj. ocens podsumowująca stopień osiągania przez studenta zakładanych efektów uczenia się:
</t>
    </r>
    <r>
      <rPr>
        <b/>
        <sz val="10"/>
        <color rgb="FFFFFFFF"/>
        <rFont val="Arial ce"/>
      </rPr>
      <t>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</si>
  <si>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uczenia się dla programu kształcenia - Automatyka i Robotyka</t>
  </si>
  <si>
    <t>Umiejętności</t>
  </si>
  <si>
    <t>Kompetencje społeczne</t>
  </si>
  <si>
    <t>P7S_WG</t>
  </si>
  <si>
    <t>P7S_WK</t>
  </si>
  <si>
    <t>P7S_UW</t>
  </si>
  <si>
    <t>P7S_UK</t>
  </si>
  <si>
    <t>P7S_UU</t>
  </si>
  <si>
    <t>P7S_UO</t>
  </si>
  <si>
    <t>P7S_KK</t>
  </si>
  <si>
    <t>P7S_KR</t>
  </si>
  <si>
    <t>P7S_KO</t>
  </si>
  <si>
    <t>Efekt uczenia się:</t>
  </si>
  <si>
    <t>K2_W1</t>
  </si>
  <si>
    <t>K2_W2</t>
  </si>
  <si>
    <t>K2_W3</t>
  </si>
  <si>
    <t>K2_W4</t>
  </si>
  <si>
    <t>K2_W5</t>
  </si>
  <si>
    <t>K2_W6</t>
  </si>
  <si>
    <t>K2_W7</t>
  </si>
  <si>
    <t>K2_W8</t>
  </si>
  <si>
    <t>K2_W9</t>
  </si>
  <si>
    <t>K2_W10</t>
  </si>
  <si>
    <t>K2_W11</t>
  </si>
  <si>
    <t>K2_W12</t>
  </si>
  <si>
    <t>K2_W13</t>
  </si>
  <si>
    <t>K2_W14</t>
  </si>
  <si>
    <t>K2_W15</t>
  </si>
  <si>
    <t>K2_W16</t>
  </si>
  <si>
    <t>K2_W17</t>
  </si>
  <si>
    <t>K2_W18</t>
  </si>
  <si>
    <t>K2_U1</t>
  </si>
  <si>
    <t>K2_U2</t>
  </si>
  <si>
    <t>K2_U3</t>
  </si>
  <si>
    <t>K2_U4</t>
  </si>
  <si>
    <t>K2_U5</t>
  </si>
  <si>
    <t>K2_U6</t>
  </si>
  <si>
    <t>K2_U7</t>
  </si>
  <si>
    <t>K2_U8</t>
  </si>
  <si>
    <t>K2_U9</t>
  </si>
  <si>
    <t>K2_U10</t>
  </si>
  <si>
    <t>K2_U11</t>
  </si>
  <si>
    <t>K2_U12</t>
  </si>
  <si>
    <t>K2_U13</t>
  </si>
  <si>
    <t>K2_U14</t>
  </si>
  <si>
    <t>K2_U15</t>
  </si>
  <si>
    <t>K2_U16</t>
  </si>
  <si>
    <t>K2_U17</t>
  </si>
  <si>
    <t>K2_U18</t>
  </si>
  <si>
    <t>K2_U19</t>
  </si>
  <si>
    <t>K2_U20</t>
  </si>
  <si>
    <t>K2_U21</t>
  </si>
  <si>
    <t>K2_U22</t>
  </si>
  <si>
    <t>K2_U23</t>
  </si>
  <si>
    <t>K2_U24</t>
  </si>
  <si>
    <t>K2_U25</t>
  </si>
  <si>
    <t>K2_U26</t>
  </si>
  <si>
    <t>K2_U27</t>
  </si>
  <si>
    <t>K2_K1</t>
  </si>
  <si>
    <t>K2_K2</t>
  </si>
  <si>
    <t>K2_K3</t>
  </si>
  <si>
    <t>K2_K4</t>
  </si>
  <si>
    <t>K2_K5</t>
  </si>
  <si>
    <t>K2_K6</t>
  </si>
  <si>
    <t>K_K7</t>
  </si>
  <si>
    <t>Przedmiot:</t>
  </si>
  <si>
    <t>Ile razy wybrano:</t>
  </si>
  <si>
    <t>Kierunek: Automatyka i Robotyka - studia niestacjonarne II stopnia</t>
  </si>
  <si>
    <t>Sym. PP</t>
  </si>
  <si>
    <t>Efekt uczenia się - Wiedza</t>
  </si>
  <si>
    <t>zna i rozumie w pogłębionym stopniu wybrane działy matematyki; ma poszerzoną i pogłębioną wiedzę niezbędną do formułowania i rozwiązywania złożonych zadań z zakresu teorii sterowania, optymalizacji, modelowania, identyfikacji i przetwarzania sygnałów;</t>
  </si>
  <si>
    <t>ma uporządkowaną i pogłębioną wiedzę w zakresie metod  sztucznej inteligencji i ich zastosowania w systemach automatyki  i robotyki;</t>
  </si>
  <si>
    <t>ma specjalistyczną wiedzę w zakresie systemów zdalnych, rozproszonych, systemów czasu rzeczywistego oraz technik sieciowych;</t>
  </si>
  <si>
    <t>rozumie metodykę projektowania specjalizowanych analogowych i cyfrowych systemów elektronicznych;</t>
  </si>
  <si>
    <t>ma uporządkowaną i pogłębioną wiedzę z zakresu modelowania  oraz identyfikacji systemów;</t>
  </si>
  <si>
    <t>ma szczegółową wiedzę z zakresu budowy i wykorzystania zaawansowanych systemów sensorycznych;</t>
  </si>
  <si>
    <t>ma zaawansowaną i pogłębioną wiedzę w zakresie metod analizy  i projektowania systemów sterowania;</t>
  </si>
  <si>
    <t>ma uporządkowaną, podbudowaną teoretycznie, szczegółową wiedzę w zakresie projektowania i analizy systemów optymalnych;</t>
  </si>
  <si>
    <t>ma uporządkowaną i pogłębioną wiedzę z zakresu systemów  adaptacyjnych;</t>
  </si>
  <si>
    <t>ma uporządkowaną i pogłębioną wiedzę w ramach wybranych obszarów automatyki i robotyki;</t>
  </si>
  <si>
    <t>ma  uporządkowaną i  pogłębioną  wiedzę związaną z systemami sterowania i układami kontrolno-pomiarowymi;</t>
  </si>
  <si>
    <t>ma wiedzę o trendach rozwojowych i najistotniejszych nowych osiągnięciach z zakresu automatyki i robotyki i pokrewnych dyscyplin naukowych</t>
  </si>
  <si>
    <t>ma podstawową wiedzę o cyklu życia systemów automatyki i robotyki oraz układów kontrolno-pomiarowych;</t>
  </si>
  <si>
    <t>ma wiedzę niezbędną do rozumienia ekonomicznych, prawnych i społecznych aspektów działalności inżynierskiej oraz możliwości zastosowania ich w praktyce;</t>
  </si>
  <si>
    <t>ma wiedzę dotyczącą prowadzenia działalności gospodarczej, zarządzania projektami inżynierskimi i zarządzania jakością;</t>
  </si>
  <si>
    <t>zna i rozumie podstawowe pojęcia i zasady z zakresu ochrony własności intelektualnej i prawa autorskiego;potrafi korzystać z zasobów informacji patentowej;</t>
  </si>
  <si>
    <t>zna zasady i procedury tworzenia indywidualnej przedsiębiorczości dotyczącej automatyki i robotyki;</t>
  </si>
  <si>
    <t>ma uporządkowaną i pogłębioną wiedzę w zakresie specjalizowanych systemów mikroprocesorowych przeznaczonych do układów sterowania i układów kontrolno-pomiarowych;</t>
  </si>
  <si>
    <t>Efekt uczenia się - Umiejętności</t>
  </si>
  <si>
    <t xml:space="preserve">potrafi krytycznie korzystać z informacji literaturowych, baz danych i innych źródeł w języku polskim i obcym; </t>
  </si>
  <si>
    <t>potrafi analizować i interpretować projektową dokumentację techniczną oraz wykorzystywać literaturę naukową związaną z danym problemem;</t>
  </si>
  <si>
    <t>potrafi porozumiewać się przy użyciu różnych technik w środowisku zawodowym oraz w innych środowiskach, także w języku obcym;</t>
  </si>
  <si>
    <t>potrafi przygotować opracowanie naukowe w języku ojczystym i krótkie doniesienie naukowe w języku angielskim, przedstawiające wyniki własnych badań naukowych;</t>
  </si>
  <si>
    <t>potrafi przygotować i przedstawić w języku polskim i w języku obcym prezentację ustną, dotyczącą szczegółowych zagadnień z zakresu automatyki i robotyki;</t>
  </si>
  <si>
    <t>posiada umiejętności samokształcenia w celu podnoszenia i aktualizacji kompetencji zawodowych;</t>
  </si>
  <si>
    <t>ma umiejętności językowe w zakresie automatyki i robotyki, zgodne z wymaganiami określonymi dla poziomu B2+ Europejskiego Systemu Opisu Kształcenia Językowego;</t>
  </si>
  <si>
    <t>potrafi posługiwać się technikami informacyjno-komunikacyjnymi;</t>
  </si>
  <si>
    <t>potrafi przeprowadzić symulację i analizę działania złożonych układów automatyki i robotyki oraz zaplanować i przeprowadzić weryfikację eksperymentalną;</t>
  </si>
  <si>
    <t>potrafi wyznaczać modele prostych systemów i procesów, a także wykorzystywać je do celów analizy i projektowania układów automatyki i robotyki;</t>
  </si>
  <si>
    <t>potrafi korzystać z zaawansowanych metod przetwarzania i analizy sygnałów w tym sygnału wizyjnego oraz ekstrahować informacje z analizowanych sygnałów;</t>
  </si>
  <si>
    <t>potrafi zintegrować i zaprogramować specjalizowane systemy zrobotyzowane;</t>
  </si>
  <si>
    <t>potrafi dobrać i zintegrować elementy specjalizowanego systemu pomiarowo-sterującego w tym: jednostkę sterującą, układ wykonawczy, układ pomiarowy oraz moduły peryferyjne i komunikacyjne;</t>
  </si>
  <si>
    <t>potrafi przy formułowaniu i rozwiązywaniu zadań obejmujących projektowanie układów automatyki i robotyki dostrzegać ich aspekty pozatechniczne, w tym środowiskowe, ekonomiczne i prawne;</t>
  </si>
  <si>
    <t>potrafi formułować i weryfikować (symulacyjnie lub eksperymentalnie) hipotezy związane z zadaniami inżynierskimi i prostymi problemami badawczymi z zakresu automatyki i robotyki;</t>
  </si>
  <si>
    <t>potrafi ocenić przydatność i możliwość wykorzystania nowych osiągnięć (w tym technik i technologii) w zakresie automatyki i robotyki;</t>
  </si>
  <si>
    <t>potrafi stosować zasady bezpieczeństwa i higieny pracy właściwe dla stanowisk automatyki i robotyki;</t>
  </si>
  <si>
    <t>potrafi dokonać wstępnej analizy ekonomicznej podejmowanych działań inżynierskich;</t>
  </si>
  <si>
    <t>potrafi dokonać krytycznej analizy sposobu funkcjonowania systemów sterowania i systemów robotyki; posiada także umiejętność doboru systemów automatyki z wykorzystaniem sterowników mikroprocesorowych;</t>
  </si>
  <si>
    <t>potrafi zaprojektować ulepszenia (usprawnienia) istniejących rozwiązań projektowych elementów i układów automatyki i robotyki;</t>
  </si>
  <si>
    <t>potrafi dokonać identyfikacji elementów i układów sterowania oraz sformułować specyfikację projektową złożonego systemu sterowania z uwzględnieniem aspektów pozatechnicznych;</t>
  </si>
  <si>
    <t>potrafi krytycznie ocenić i dobrać odpowiednie metody i narzędzia do rozwiązania zadania z zakresu automatyki i robotyki; potrafi wykorzystać narzędzia nowatorskie i niekonwencjonalne z zakresu automatyki i robotyki;</t>
  </si>
  <si>
    <t xml:space="preserve">potrafi zaprojektować i zrealizować złożone urządzenie, obiekt lub system uwzględniając aspekty pozatechniczne; </t>
  </si>
  <si>
    <t>potrafi kierować pracą zespołu;potrafi kierować zespołem i umie oszacować czas potrzebny na realizację zleconego zadania; potrafi opracować harmonogram prac i zrealizować zadania zapewniając dotrzymanie terminów;</t>
  </si>
  <si>
    <t>potrafi skonstruować algorytm rozwiązania złożonego i nietypowego zadania inżynierskiego i prostego problemu badawczego oraz zaimplementować, przetestować i uruchomić go w wybranym środowisku programistycznym dla wybranych systemów operacyjnych;</t>
  </si>
  <si>
    <t>potrafi skonstruować algorytm rozwiązania złożonego inietypowego zadania pomiarowego i obliczeniowo-sterującegooraz zaimplementować, przetestować i uruchomić go w wybranym środowisku programistycznym na platformie mikroprocesorowej;</t>
  </si>
  <si>
    <t>potrafi projektować układy sterowania dla złożonych inietypowych systemów wielowymiarowych; potrafi świadomie wykorzystywać standardowe bloki funkcjonalne systemów automatyki oraz kształtować własności dynamiczne torów pomiarowych;</t>
  </si>
  <si>
    <t>Efekt uczenia się - Kompetencje</t>
  </si>
  <si>
    <t>rozumie potrzebę i zna możliwości ciągłego dokształcania się – podnoszenia kompetencji zawodowych, osobistych i społecznych, potrafi inspirować i organizować proces uczenia się innych osób;</t>
  </si>
  <si>
    <t>posiada świadomość ważności i rozumie pozatechniczne aspekty i skutki działalności inżynierskiej w tym jej wpływ na środowisko i związaną z tym odpowiedzialność za podejmowane decyzje; jest gotów do rozwijania dorobku zawodowego;</t>
  </si>
  <si>
    <t>posiada świadomość odpowiedzialności za pracę własną oraz gotowość podporządkowania się zasadom pracy w zespole i ponoszenia odpowiedzialności za wspólnie realizowane zadania; potrafi kierować zespołem, wyznaczać cele i określać priorytety prowadzące do realizacji zadania;</t>
  </si>
  <si>
    <t>posiada świadomość konieczności profesjonalnego podejścia do zagadnień technicznych, skrupulatnego zapoznania się z dokumentacją oraz warunkami środowiskowymi, w których urządzenia i ich elementy mogą funkcjonować;</t>
  </si>
  <si>
    <t>jest gotów do myślenia i działania w sposób przedsiębiorczy;</t>
  </si>
  <si>
    <t>ma świadomość roli społecznej absolwenta uczelni technicznej oraz rozumie potrzebę formułowania i przekazywania społeczeństwu (w szczególności poprzez środki masowego przekazu) informacji i opinii dotyczących osiągnięć automatyki i robotyki w zakresie prac badawczych i aplikacyjnych oraz innych aspektów działalności inżynierskiej; podejmuje starania, aby przekazywać takie informacje i opinie w sposób powszechnie zrozumiały z uzasadnieniem różnych punktów widzenia;</t>
  </si>
  <si>
    <t>Statystyka programu kształcenia:</t>
  </si>
  <si>
    <t>Łączna liczba godzin na studiach niestacjonarnych II stopnia jest równa 754 godz., co daje łączną liczbę godzin zajęć wymagających bezpośredniego udziału nauczycieli akademickich i studentów = 754 godz., przy wymaganej liczbie godzin kontaktu z prowadzącym na studiach stacjonarnych 0,5 x 2/3 x (90 punktów ECTS x 25 godz.) = 750 godz. Przyjęto założenie, że jeden punkt ECTS odpowiada efektom uczenia się, których uzyskanie wymaga od studenta średnio 25-30 godzin pracy.</t>
  </si>
  <si>
    <t>Łączna liczba punktów ECTS = 90; punkty ECTS modułów obieralnych = 38 (wymagana liczba punktów ECTS modułów obieralnych 30% z 90 = 27).</t>
  </si>
  <si>
    <t>Łączna liczba godzin, którą student musi uzyskać w ramach zajęć o charakterze praktycznym, w tym zajęć laboratoryjnych i projektowych oraz ćwiczeń i seminariów, jest równa 480 godz. (a punktów ECTS = 50).</t>
  </si>
  <si>
    <t>Minimalna liczba punktów ECTS, którą student musi uzyskać, realizując moduły kształcenia oferowane na zajęciach ogólnouczelnianych lub na innym kierunku studiów = 7 (Język obcy, Zarządzanie strategiczne / Zintegrowane systemy zarządzania / Organizacja i zarządzanie małych przedsiębiorstw).</t>
  </si>
  <si>
    <t>Łączna liczba punktów ECTS, którą student musi uzyskać w ramach zajęć z zakresu nauk podstawowych, do których odnoszą się efekty uczenia się dla kierunku Automatyka i Robotyka = 18 (Język obcy, Nieliniowa teoria sterowania, Teoria i metody optymalizacji, Zarządzanie strategiczne / Zintegrowane systemy zarządzania / Organizacja i zarządzanie małych przedsiębiorstw, Pracownia badawczo-problemowa, Organizacja i finansowanie badań naukowych oraz prac B+R).</t>
  </si>
  <si>
    <t>Liczba punktów z nauk humanistycznych i społecznych jest równa 5.</t>
  </si>
  <si>
    <t>Liczba punktów za zajęcia z języka obcego jest równa 4.</t>
  </si>
  <si>
    <t>Liczba punktów zajęć służących zdobywaniu pogłębionej wiedzy, umiejętności prowadzenia badań naukowych oraz kompetencji społecznych niezbędnych w działalności badawczej = 60, co stanowi 66,7% punktów ECTS.</t>
  </si>
  <si>
    <t>Liczba punktów z zajęć związanych z badaniami naukowymi jest równa 60.</t>
  </si>
  <si>
    <t>EFEKTY UCZENIA SIĘ PROWADZĄCE DO UZYSKANIA KOMPETENCJI INŻYNIERSKICH PRK 7</t>
  </si>
  <si>
    <t>Semestr 1</t>
  </si>
  <si>
    <t>OPIS EFEKTÓW UCZENIA SIĘ PROWADZĄCYCH DO UZYSKANIA KOMPETENCJI INŻYNIERSKICH PRK 7</t>
  </si>
  <si>
    <t>Profil ogólnoakademicki dla kwalifikacji drugiego stopnia</t>
  </si>
  <si>
    <t>Symb.  PP</t>
  </si>
  <si>
    <t>Charakterystyki drugiego stopnia efektów uczenia się dla kwalifikacji na poziomie 7 umożliwających uzyskanie kompetencji inżynierskich</t>
  </si>
  <si>
    <t>Kierunkowe efekty uczenia się</t>
  </si>
  <si>
    <t>WIEDZA</t>
  </si>
  <si>
    <t>podstawowe procesy zachodzące w cyklu życia urządzeń, obiektów i systemów technicznych</t>
  </si>
  <si>
    <r>
      <rPr>
        <sz val="11"/>
        <color rgb="FF0070C0"/>
        <rFont val="Calibri"/>
      </rPr>
      <t>podstawowe</t>
    </r>
    <r>
      <rPr>
        <sz val="10"/>
        <color rgb="FF0070C0"/>
        <rFont val="Arial"/>
      </rPr>
      <t xml:space="preserve"> zasady tworzenia i rozwoju </t>
    </r>
    <r>
      <rPr>
        <sz val="11"/>
        <color rgb="FF0070C0"/>
        <rFont val="Calibri"/>
      </rPr>
      <t>różnych</t>
    </r>
    <r>
      <rPr>
        <sz val="10"/>
        <color rgb="FF0070C0"/>
        <rFont val="Arial"/>
      </rPr>
      <t xml:space="preserve"> form indywidualnej przedsiębiorczości</t>
    </r>
  </si>
  <si>
    <t xml:space="preserve">UMIEJĘTNOŚCI </t>
  </si>
  <si>
    <t>planować i przeprowadzać eksperymenty, w tym pomiary i symulacje komputerowe, interpretować uzyskane wyniki i wyciągać wnioski</t>
  </si>
  <si>
    <t>potrafi przeprowadzić symulację i analizę działania złożonych układów automatyki oraz zaplanować i przeprowadzić weryfikację eksperymentalną;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</si>
  <si>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</si>
  <si>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potrafi przy formułowaniu i rozwiązywaniu zadań obejmujących projektowanie układów automatyki i robotyki dostrzegać ich aspekty pozatechniczne, w tym środowiskowe, ekonomiczne i prawne; </t>
  </si>
  <si>
    <t xml:space="preserve">dokonywać krytycznej analizy sposobu funkcjonowania istniejących rozwiązań technicznych i ocenić te rozwiązania </t>
  </si>
  <si>
    <t>potrafi dokonać krytycznej analizy sposobu funkcjonowania systemów sterowania i systemów robotyki; posiada także umiejętność doboru systemów automatyki z wykorzystaniem sterowników programowalnych;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</si>
  <si>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</si>
  <si>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>potrafi zaprojektować i zrealizować złożone urządzenie, obiekt lub system uwzględniając aspekty pozatechniczne;</t>
  </si>
  <si>
    <r>
      <rPr>
        <b/>
        <sz val="10"/>
        <color rgb="FF0000FF"/>
        <rFont val="Arial"/>
      </rPr>
      <t>Przedmiot obieralny 1:</t>
    </r>
    <r>
      <rPr>
        <b/>
        <sz val="10"/>
        <color theme="1"/>
        <rFont val="Arial"/>
      </rPr>
      <t xml:space="preserve"> 
a) Systemy automatyki budynków 
b) Systemy automatyki przemysłowej</t>
    </r>
  </si>
  <si>
    <r>
      <rPr>
        <b/>
        <sz val="10"/>
        <color rgb="FF0000FF"/>
        <rFont val="Arial ce"/>
      </rPr>
      <t>Przedmiot obieralny społeczno-humanistyczny 1:</t>
    </r>
    <r>
      <rPr>
        <b/>
        <sz val="10"/>
        <color theme="1"/>
        <rFont val="Arial ce"/>
      </rPr>
      <t xml:space="preserve"> 
a) Zarządzanie strategiczne 
b) Zintegrowane systemy zarządzania 
c) Organizacja i zarządzanie małych przedsiębiorstw </t>
    </r>
  </si>
  <si>
    <r>
      <rPr>
        <b/>
        <sz val="10"/>
        <color rgb="FF0000FF"/>
        <rFont val="Arial"/>
      </rPr>
      <t xml:space="preserve">Przedmiot obieralny 2: 
</t>
    </r>
    <r>
      <rPr>
        <b/>
        <sz val="10"/>
        <rFont val="Arial"/>
        <family val="2"/>
        <charset val="238"/>
      </rPr>
      <t xml:space="preserve">a) </t>
    </r>
    <r>
      <rPr>
        <b/>
        <sz val="10"/>
        <color rgb="FF000000"/>
        <rFont val="Arial"/>
      </rPr>
      <t>Zastosowania robotyki w medycynie 
b) Robotyka kooperatywna</t>
    </r>
  </si>
  <si>
    <r>
      <rPr>
        <b/>
        <sz val="10"/>
        <color rgb="FF0000FF"/>
        <rFont val="Arial"/>
      </rPr>
      <t xml:space="preserve">Przedmiot obieralny 3: 
</t>
    </r>
    <r>
      <rPr>
        <b/>
        <sz val="10"/>
        <rFont val="Arial"/>
        <family val="2"/>
        <charset val="238"/>
      </rPr>
      <t xml:space="preserve">a) </t>
    </r>
    <r>
      <rPr>
        <b/>
        <sz val="10"/>
        <color rgb="FF000000"/>
        <rFont val="Arial"/>
      </rPr>
      <t>Sterowanie układów wieloagentowych 
b) Systemy teleoperacyjne</t>
    </r>
  </si>
  <si>
    <r>
      <rPr>
        <b/>
        <sz val="10"/>
        <color rgb="FF0000FF"/>
        <rFont val="Arial ce"/>
      </rPr>
      <t xml:space="preserve">Przedmiot społeczno-humanistyczny 2: 
</t>
    </r>
    <r>
      <rPr>
        <b/>
        <sz val="10"/>
        <color theme="1"/>
        <rFont val="Arial ce"/>
      </rPr>
      <t>Organizacja i finansowanie badań naukowych oraz prac badawczo-rozwojowych</t>
    </r>
  </si>
</sst>
</file>

<file path=xl/styles.xml><?xml version="1.0" encoding="utf-8"?>
<styleSheet xmlns="http://schemas.openxmlformats.org/spreadsheetml/2006/main">
  <fonts count="50">
    <font>
      <sz val="10"/>
      <color rgb="FF000000"/>
      <name val="Calibri"/>
      <scheme val="minor"/>
    </font>
    <font>
      <sz val="10"/>
      <color theme="1"/>
      <name val="Arial"/>
    </font>
    <font>
      <sz val="9"/>
      <color rgb="FFFFFFFF"/>
      <name val="Arial"/>
    </font>
    <font>
      <b/>
      <sz val="10"/>
      <color rgb="FFFFFFFF"/>
      <name val="Arial"/>
    </font>
    <font>
      <sz val="10"/>
      <color rgb="FFFFFFFF"/>
      <name val="Arial"/>
    </font>
    <font>
      <sz val="10"/>
      <color rgb="FFFF0000"/>
      <name val="Arial"/>
    </font>
    <font>
      <b/>
      <sz val="23"/>
      <color rgb="FFFFFFFF"/>
      <name val="Arial"/>
    </font>
    <font>
      <b/>
      <sz val="14"/>
      <color rgb="FFFFFFFF"/>
      <name val="Arial"/>
    </font>
    <font>
      <sz val="10"/>
      <name val="Calibri"/>
    </font>
    <font>
      <b/>
      <sz val="15"/>
      <color rgb="FFFFFFFF"/>
      <name val="Arial"/>
    </font>
    <font>
      <b/>
      <sz val="12"/>
      <color rgb="FFFF0000"/>
      <name val="Arial"/>
    </font>
    <font>
      <b/>
      <sz val="10"/>
      <color theme="1"/>
      <name val="Arial"/>
    </font>
    <font>
      <b/>
      <sz val="10"/>
      <color rgb="FFFF0000"/>
      <name val="Arial"/>
    </font>
    <font>
      <sz val="10"/>
      <color rgb="FFC0C0C0"/>
      <name val="Arial"/>
    </font>
    <font>
      <b/>
      <sz val="8"/>
      <color rgb="FFFFFFFF"/>
      <name val="Arial"/>
    </font>
    <font>
      <sz val="8"/>
      <color rgb="FFFFFFFF"/>
      <name val="Arial"/>
    </font>
    <font>
      <sz val="10"/>
      <color rgb="FF000000"/>
      <name val="Arial"/>
    </font>
    <font>
      <sz val="11"/>
      <color rgb="FF9C0006"/>
      <name val="Calibri"/>
    </font>
    <font>
      <b/>
      <sz val="10"/>
      <color rgb="FF000000"/>
      <name val="Arial"/>
    </font>
    <font>
      <strike/>
      <sz val="10"/>
      <color theme="1"/>
      <name val="Arial"/>
    </font>
    <font>
      <b/>
      <i/>
      <sz val="10"/>
      <color rgb="FFFFFFFF"/>
      <name val="Arial"/>
    </font>
    <font>
      <b/>
      <sz val="9"/>
      <color theme="1"/>
      <name val="Arial"/>
    </font>
    <font>
      <sz val="11"/>
      <color theme="1"/>
      <name val="Arial"/>
    </font>
    <font>
      <b/>
      <sz val="11"/>
      <color rgb="FFFFFFFF"/>
      <name val="Arial"/>
    </font>
    <font>
      <b/>
      <sz val="12"/>
      <color rgb="FFFFFFFF"/>
      <name val="Arial"/>
    </font>
    <font>
      <b/>
      <sz val="12"/>
      <color rgb="FF0066CC"/>
      <name val="Arial"/>
    </font>
    <font>
      <sz val="11"/>
      <color theme="1"/>
      <name val="Calibri"/>
    </font>
    <font>
      <sz val="10"/>
      <color theme="1"/>
      <name val="Times New Roman"/>
    </font>
    <font>
      <sz val="10"/>
      <color rgb="FF000000"/>
      <name val="Calibri"/>
    </font>
    <font>
      <sz val="10"/>
      <color rgb="FF000000"/>
      <name val="Times New Roman"/>
    </font>
    <font>
      <sz val="10"/>
      <color theme="1"/>
      <name val="Calibri"/>
    </font>
    <font>
      <sz val="12"/>
      <color rgb="FFFFFFFF"/>
      <name val="Arial Black"/>
    </font>
    <font>
      <b/>
      <sz val="10"/>
      <color rgb="FFFFFFFF"/>
      <name val="Arial Black"/>
    </font>
    <font>
      <b/>
      <sz val="10"/>
      <color rgb="FF000000"/>
      <name val="Arial Black"/>
    </font>
    <font>
      <sz val="11"/>
      <color rgb="FF0070C0"/>
      <name val="Calibri"/>
    </font>
    <font>
      <sz val="11"/>
      <color rgb="FF000000"/>
      <name val="Times New Roman"/>
    </font>
    <font>
      <b/>
      <sz val="12"/>
      <color rgb="FF000000"/>
      <name val="Arial Black"/>
    </font>
    <font>
      <b/>
      <sz val="18"/>
      <color rgb="FFFFFFFF"/>
      <name val="Arial"/>
    </font>
    <font>
      <b/>
      <sz val="20"/>
      <color rgb="FFFFFFFF"/>
      <name val="Arial"/>
    </font>
    <font>
      <b/>
      <sz val="10"/>
      <color rgb="FFFF0000"/>
      <name val="Arial ce"/>
    </font>
    <font>
      <sz val="10"/>
      <color rgb="FF000000"/>
      <name val="Arial ce"/>
    </font>
    <font>
      <b/>
      <sz val="10"/>
      <color rgb="FF0000FF"/>
      <name val="Arial"/>
    </font>
    <font>
      <b/>
      <sz val="10"/>
      <color rgb="FF0000FF"/>
      <name val="Arial ce"/>
    </font>
    <font>
      <b/>
      <sz val="10"/>
      <color theme="1"/>
      <name val="Arial ce"/>
    </font>
    <font>
      <b/>
      <sz val="12"/>
      <color rgb="FFFF0000"/>
      <name val="Arial ce"/>
    </font>
    <font>
      <b/>
      <sz val="12"/>
      <color rgb="FFFFFFFF"/>
      <name val="Arial ce"/>
    </font>
    <font>
      <b/>
      <sz val="10"/>
      <color rgb="FFFFFFFF"/>
      <name val="Arial ce"/>
    </font>
    <font>
      <sz val="10"/>
      <color rgb="FF0070C0"/>
      <name val="Arial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00FF"/>
        <bgColor rgb="FF0000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FFFA6"/>
        <bgColor rgb="FFFFFFA6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00FF00"/>
        <bgColor rgb="FF00FF00"/>
      </patternFill>
    </fill>
    <fill>
      <patternFill patternType="solid">
        <fgColor rgb="FFCCFFFF"/>
        <bgColor rgb="FFCCFFFF"/>
      </patternFill>
    </fill>
    <fill>
      <patternFill patternType="solid">
        <fgColor rgb="FF0066CC"/>
        <bgColor rgb="FF0066CC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  <fill>
      <patternFill patternType="solid">
        <fgColor rgb="FFCCCCFF"/>
        <bgColor rgb="FFCCCCFF"/>
      </patternFill>
    </fill>
    <fill>
      <patternFill patternType="solid">
        <fgColor rgb="FF808080"/>
        <bgColor rgb="FF808080"/>
      </patternFill>
    </fill>
  </fills>
  <borders count="6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969696"/>
      </left>
      <right style="thin">
        <color rgb="FF969696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FFFF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000000"/>
      </right>
      <top/>
      <bottom/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969696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000000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8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ck">
        <color rgb="FFC0C0C0"/>
      </right>
      <top/>
      <bottom style="thin">
        <color rgb="FF000000"/>
      </bottom>
      <diagonal/>
    </border>
    <border>
      <left/>
      <right style="thick">
        <color rgb="FFC0C0C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9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7" fillId="3" borderId="2" xfId="0" applyFont="1" applyFill="1" applyBorder="1"/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vertical="top"/>
    </xf>
    <xf numFmtId="0" fontId="9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2" borderId="7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4" fillId="2" borderId="2" xfId="0" applyFont="1" applyFill="1" applyBorder="1"/>
    <xf numFmtId="0" fontId="10" fillId="4" borderId="2" xfId="0" applyFont="1" applyFill="1" applyBorder="1"/>
    <xf numFmtId="0" fontId="3" fillId="2" borderId="12" xfId="0" applyFont="1" applyFill="1" applyBorder="1" applyAlignment="1">
      <alignment horizontal="center" vertical="top" wrapText="1"/>
    </xf>
    <xf numFmtId="0" fontId="11" fillId="2" borderId="2" xfId="0" applyFont="1" applyFill="1" applyBorder="1"/>
    <xf numFmtId="0" fontId="12" fillId="4" borderId="1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7" xfId="0" applyFont="1" applyFill="1" applyBorder="1"/>
    <xf numFmtId="0" fontId="13" fillId="2" borderId="7" xfId="0" applyFont="1" applyFill="1" applyBorder="1" applyAlignment="1">
      <alignment horizontal="center" vertical="top"/>
    </xf>
    <xf numFmtId="0" fontId="1" fillId="4" borderId="15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" fillId="5" borderId="2" xfId="0" applyFont="1" applyFill="1" applyBorder="1"/>
    <xf numFmtId="0" fontId="10" fillId="5" borderId="2" xfId="0" applyFont="1" applyFill="1" applyBorder="1"/>
    <xf numFmtId="0" fontId="1" fillId="5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2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vertical="center" wrapText="1"/>
    </xf>
    <xf numFmtId="0" fontId="13" fillId="7" borderId="13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vertical="center" wrapText="1"/>
    </xf>
    <xf numFmtId="0" fontId="1" fillId="7" borderId="13" xfId="0" applyFont="1" applyFill="1" applyBorder="1" applyAlignment="1">
      <alignment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17" fillId="5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0" fillId="2" borderId="26" xfId="0" applyFont="1" applyFill="1" applyBorder="1"/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 wrapText="1"/>
    </xf>
    <xf numFmtId="0" fontId="21" fillId="10" borderId="27" xfId="0" applyFont="1" applyFill="1" applyBorder="1" applyAlignment="1">
      <alignment vertical="center" wrapText="1"/>
    </xf>
    <xf numFmtId="0" fontId="11" fillId="10" borderId="2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5" borderId="2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11" borderId="2" xfId="0" applyFont="1" applyFill="1" applyBorder="1" applyAlignment="1">
      <alignment horizontal="center"/>
    </xf>
    <xf numFmtId="0" fontId="18" fillId="4" borderId="13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/>
    </xf>
    <xf numFmtId="0" fontId="13" fillId="4" borderId="13" xfId="0" applyFont="1" applyFill="1" applyBorder="1" applyAlignment="1">
      <alignment vertical="center"/>
    </xf>
    <xf numFmtId="0" fontId="19" fillId="4" borderId="13" xfId="0" applyFont="1" applyFill="1" applyBorder="1" applyAlignment="1">
      <alignment horizontal="center" vertical="center" wrapText="1"/>
    </xf>
    <xf numFmtId="0" fontId="22" fillId="0" borderId="0" xfId="0" applyFont="1"/>
    <xf numFmtId="0" fontId="11" fillId="7" borderId="29" xfId="0" applyFont="1" applyFill="1" applyBorder="1" applyAlignment="1">
      <alignment horizontal="center" vertical="center"/>
    </xf>
    <xf numFmtId="0" fontId="5" fillId="0" borderId="0" xfId="0" applyFont="1"/>
    <xf numFmtId="0" fontId="3" fillId="2" borderId="21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8" fillId="12" borderId="2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20" fillId="2" borderId="26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/>
    </xf>
    <xf numFmtId="0" fontId="12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0" fontId="20" fillId="5" borderId="2" xfId="0" applyFont="1" applyFill="1" applyBorder="1" applyAlignment="1">
      <alignment vertical="center"/>
    </xf>
    <xf numFmtId="0" fontId="23" fillId="2" borderId="26" xfId="0" applyFont="1" applyFill="1" applyBorder="1" applyAlignment="1">
      <alignment horizontal="right" vertical="center"/>
    </xf>
    <xf numFmtId="0" fontId="18" fillId="9" borderId="1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/>
    </xf>
    <xf numFmtId="0" fontId="24" fillId="2" borderId="2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vertical="center" wrapText="1"/>
    </xf>
    <xf numFmtId="0" fontId="24" fillId="5" borderId="2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right" wrapText="1"/>
    </xf>
    <xf numFmtId="3" fontId="11" fillId="9" borderId="36" xfId="0" applyNumberFormat="1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right"/>
    </xf>
    <xf numFmtId="0" fontId="3" fillId="2" borderId="38" xfId="0" applyFont="1" applyFill="1" applyBorder="1" applyAlignment="1">
      <alignment horizontal="right"/>
    </xf>
    <xf numFmtId="3" fontId="11" fillId="9" borderId="39" xfId="0" applyNumberFormat="1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horizontal="right" wrapText="1"/>
    </xf>
    <xf numFmtId="3" fontId="11" fillId="4" borderId="36" xfId="0" applyNumberFormat="1" applyFont="1" applyFill="1" applyBorder="1" applyAlignment="1">
      <alignment horizontal="center" vertical="center" wrapText="1"/>
    </xf>
    <xf numFmtId="3" fontId="11" fillId="9" borderId="41" xfId="0" applyNumberFormat="1" applyFont="1" applyFill="1" applyBorder="1" applyAlignment="1">
      <alignment horizontal="center" vertical="top" wrapText="1"/>
    </xf>
    <xf numFmtId="0" fontId="3" fillId="2" borderId="42" xfId="0" applyFont="1" applyFill="1" applyBorder="1" applyAlignment="1">
      <alignment horizontal="right" wrapText="1"/>
    </xf>
    <xf numFmtId="3" fontId="11" fillId="4" borderId="13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right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1" fillId="0" borderId="44" xfId="0" applyFont="1" applyBorder="1" applyAlignment="1">
      <alignment horizontal="center" vertical="top" wrapText="1"/>
    </xf>
    <xf numFmtId="0" fontId="3" fillId="2" borderId="45" xfId="0" applyFont="1" applyFill="1" applyBorder="1" applyAlignment="1">
      <alignment horizontal="right" vertical="center" wrapText="1"/>
    </xf>
    <xf numFmtId="0" fontId="1" fillId="0" borderId="46" xfId="0" applyFont="1" applyBorder="1" applyAlignment="1">
      <alignment vertical="top" wrapText="1"/>
    </xf>
    <xf numFmtId="2" fontId="11" fillId="9" borderId="13" xfId="0" applyNumberFormat="1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right" vertical="center" wrapText="1"/>
    </xf>
    <xf numFmtId="0" fontId="10" fillId="13" borderId="2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1" fillId="0" borderId="13" xfId="0" applyFont="1" applyBorder="1" applyAlignment="1">
      <alignment horizontal="right" textRotation="90"/>
    </xf>
    <xf numFmtId="0" fontId="1" fillId="10" borderId="13" xfId="0" applyFont="1" applyFill="1" applyBorder="1" applyAlignment="1">
      <alignment horizontal="left"/>
    </xf>
    <xf numFmtId="0" fontId="1" fillId="10" borderId="24" xfId="0" applyFont="1" applyFill="1" applyBorder="1" applyAlignment="1">
      <alignment horizontal="right" vertical="center" textRotation="90"/>
    </xf>
    <xf numFmtId="0" fontId="1" fillId="10" borderId="13" xfId="0" applyFont="1" applyFill="1" applyBorder="1" applyAlignment="1">
      <alignment horizontal="left" wrapText="1"/>
    </xf>
    <xf numFmtId="0" fontId="1" fillId="10" borderId="28" xfId="0" applyFont="1" applyFill="1" applyBorder="1" applyAlignment="1">
      <alignment horizontal="left"/>
    </xf>
    <xf numFmtId="0" fontId="5" fillId="10" borderId="13" xfId="0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24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5" borderId="13" xfId="0" applyFont="1" applyFill="1" applyBorder="1" applyAlignment="1">
      <alignment horizontal="left" vertical="center" wrapText="1"/>
    </xf>
    <xf numFmtId="0" fontId="1" fillId="14" borderId="13" xfId="0" applyFont="1" applyFill="1" applyBorder="1" applyAlignment="1">
      <alignment horizontal="left" vertical="center" wrapText="1"/>
    </xf>
    <xf numFmtId="0" fontId="1" fillId="0" borderId="13" xfId="0" applyFont="1" applyBorder="1"/>
    <xf numFmtId="0" fontId="26" fillId="0" borderId="0" xfId="0" applyFont="1"/>
    <xf numFmtId="0" fontId="1" fillId="15" borderId="2" xfId="0" applyFont="1" applyFill="1" applyBorder="1" applyAlignment="1">
      <alignment horizontal="left" wrapText="1"/>
    </xf>
    <xf numFmtId="0" fontId="1" fillId="15" borderId="2" xfId="0" applyFont="1" applyFill="1" applyBorder="1" applyAlignment="1">
      <alignment wrapText="1"/>
    </xf>
    <xf numFmtId="0" fontId="22" fillId="0" borderId="13" xfId="0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/>
    </xf>
    <xf numFmtId="0" fontId="3" fillId="5" borderId="2" xfId="0" applyFont="1" applyFill="1" applyBorder="1" applyAlignment="1">
      <alignment wrapText="1"/>
    </xf>
    <xf numFmtId="0" fontId="3" fillId="3" borderId="40" xfId="0" applyFont="1" applyFill="1" applyBorder="1" applyAlignment="1">
      <alignment horizontal="center"/>
    </xf>
    <xf numFmtId="0" fontId="24" fillId="3" borderId="52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 wrapText="1"/>
    </xf>
    <xf numFmtId="0" fontId="3" fillId="5" borderId="40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wrapText="1"/>
    </xf>
    <xf numFmtId="0" fontId="1" fillId="5" borderId="13" xfId="0" applyFont="1" applyFill="1" applyBorder="1" applyAlignment="1">
      <alignment horizontal="center" vertical="center"/>
    </xf>
    <xf numFmtId="0" fontId="27" fillId="5" borderId="53" xfId="0" applyFont="1" applyFill="1" applyBorder="1" applyAlignment="1">
      <alignment wrapText="1"/>
    </xf>
    <xf numFmtId="0" fontId="28" fillId="5" borderId="53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vertical="center" wrapText="1"/>
    </xf>
    <xf numFmtId="0" fontId="27" fillId="5" borderId="54" xfId="0" applyFont="1" applyFill="1" applyBorder="1" applyAlignment="1">
      <alignment wrapText="1"/>
    </xf>
    <xf numFmtId="0" fontId="28" fillId="5" borderId="54" xfId="0" applyFont="1" applyFill="1" applyBorder="1" applyAlignment="1">
      <alignment horizontal="center" wrapText="1"/>
    </xf>
    <xf numFmtId="0" fontId="27" fillId="0" borderId="55" xfId="0" applyFont="1" applyBorder="1" applyAlignment="1">
      <alignment wrapText="1"/>
    </xf>
    <xf numFmtId="0" fontId="28" fillId="0" borderId="55" xfId="0" applyFont="1" applyBorder="1" applyAlignment="1">
      <alignment horizontal="center" wrapText="1"/>
    </xf>
    <xf numFmtId="0" fontId="29" fillId="0" borderId="55" xfId="0" applyFont="1" applyBorder="1" applyAlignment="1">
      <alignment wrapText="1"/>
    </xf>
    <xf numFmtId="0" fontId="29" fillId="5" borderId="54" xfId="0" applyFont="1" applyFill="1" applyBorder="1" applyAlignment="1">
      <alignment wrapText="1"/>
    </xf>
    <xf numFmtId="0" fontId="30" fillId="0" borderId="55" xfId="0" applyFont="1" applyBorder="1" applyAlignment="1">
      <alignment horizontal="center" wrapText="1"/>
    </xf>
    <xf numFmtId="0" fontId="29" fillId="0" borderId="55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0" fillId="5" borderId="53" xfId="0" applyFont="1" applyFill="1" applyBorder="1" applyAlignment="1">
      <alignment horizontal="center" wrapText="1"/>
    </xf>
    <xf numFmtId="0" fontId="30" fillId="5" borderId="54" xfId="0" applyFont="1" applyFill="1" applyBorder="1" applyAlignment="1">
      <alignment horizontal="center" wrapText="1"/>
    </xf>
    <xf numFmtId="0" fontId="28" fillId="0" borderId="56" xfId="0" applyFont="1" applyBorder="1" applyAlignment="1">
      <alignment wrapText="1"/>
    </xf>
    <xf numFmtId="0" fontId="30" fillId="0" borderId="56" xfId="0" applyFont="1" applyBorder="1" applyAlignment="1">
      <alignment horizontal="center" wrapText="1"/>
    </xf>
    <xf numFmtId="0" fontId="28" fillId="0" borderId="55" xfId="0" applyFont="1" applyBorder="1" applyAlignment="1">
      <alignment wrapText="1"/>
    </xf>
    <xf numFmtId="0" fontId="10" fillId="10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1" fillId="8" borderId="13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32" fillId="15" borderId="64" xfId="0" applyFont="1" applyFill="1" applyBorder="1" applyAlignment="1">
      <alignment horizontal="center" wrapText="1"/>
    </xf>
    <xf numFmtId="0" fontId="32" fillId="15" borderId="65" xfId="0" applyFont="1" applyFill="1" applyBorder="1" applyAlignment="1">
      <alignment horizontal="center" wrapText="1"/>
    </xf>
    <xf numFmtId="0" fontId="32" fillId="15" borderId="65" xfId="0" applyFont="1" applyFill="1" applyBorder="1" applyAlignment="1">
      <alignment horizontal="center"/>
    </xf>
    <xf numFmtId="0" fontId="32" fillId="15" borderId="8" xfId="0" applyFont="1" applyFill="1" applyBorder="1" applyAlignment="1">
      <alignment horizontal="center" wrapText="1"/>
    </xf>
    <xf numFmtId="0" fontId="1" fillId="0" borderId="57" xfId="0" applyFont="1" applyBorder="1" applyAlignment="1">
      <alignment horizontal="center" vertical="center"/>
    </xf>
    <xf numFmtId="0" fontId="29" fillId="5" borderId="29" xfId="0" applyFont="1" applyFill="1" applyBorder="1" applyAlignment="1">
      <alignment vertical="center" wrapText="1"/>
    </xf>
    <xf numFmtId="0" fontId="26" fillId="0" borderId="57" xfId="0" applyFont="1" applyBorder="1" applyAlignment="1">
      <alignment horizontal="left" vertical="center" wrapText="1"/>
    </xf>
    <xf numFmtId="0" fontId="34" fillId="0" borderId="49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/>
    </xf>
    <xf numFmtId="0" fontId="35" fillId="5" borderId="13" xfId="0" applyFont="1" applyFill="1" applyBorder="1" applyAlignment="1">
      <alignment horizontal="center" vertical="center" wrapText="1"/>
    </xf>
    <xf numFmtId="0" fontId="26" fillId="0" borderId="49" xfId="0" applyFont="1" applyBorder="1" applyAlignment="1">
      <alignment vertical="center" wrapText="1"/>
    </xf>
    <xf numFmtId="0" fontId="35" fillId="5" borderId="24" xfId="0" applyFont="1" applyFill="1" applyBorder="1" applyAlignment="1">
      <alignment horizontal="center" vertical="center" wrapText="1"/>
    </xf>
    <xf numFmtId="0" fontId="35" fillId="5" borderId="24" xfId="0" applyFont="1" applyFill="1" applyBorder="1" applyAlignment="1">
      <alignment horizontal="center" vertical="center"/>
    </xf>
    <xf numFmtId="0" fontId="26" fillId="5" borderId="27" xfId="0" applyFont="1" applyFill="1" applyBorder="1" applyAlignment="1">
      <alignment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left" vertical="center" wrapText="1"/>
    </xf>
    <xf numFmtId="0" fontId="27" fillId="5" borderId="2" xfId="0" applyFont="1" applyFill="1" applyBorder="1" applyAlignment="1">
      <alignment vertical="center" wrapText="1"/>
    </xf>
    <xf numFmtId="0" fontId="27" fillId="5" borderId="2" xfId="0" applyFont="1" applyFill="1" applyBorder="1" applyAlignment="1">
      <alignment horizontal="left" vertical="center" wrapText="1"/>
    </xf>
    <xf numFmtId="0" fontId="27" fillId="5" borderId="2" xfId="0" applyFont="1" applyFill="1" applyBorder="1" applyAlignment="1">
      <alignment wrapText="1"/>
    </xf>
    <xf numFmtId="0" fontId="29" fillId="5" borderId="2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wrapText="1"/>
    </xf>
    <xf numFmtId="0" fontId="3" fillId="2" borderId="9" xfId="0" applyFont="1" applyFill="1" applyBorder="1" applyAlignment="1">
      <alignment horizontal="center" vertical="center" wrapText="1"/>
    </xf>
    <xf numFmtId="0" fontId="8" fillId="0" borderId="10" xfId="0" applyFont="1" applyBorder="1"/>
    <xf numFmtId="0" fontId="8" fillId="0" borderId="11" xfId="0" applyFont="1" applyBorder="1"/>
    <xf numFmtId="0" fontId="10" fillId="13" borderId="48" xfId="0" applyFont="1" applyFill="1" applyBorder="1" applyAlignment="1">
      <alignment horizontal="left" vertical="center" wrapText="1"/>
    </xf>
    <xf numFmtId="0" fontId="8" fillId="0" borderId="5" xfId="0" applyFont="1" applyBorder="1"/>
    <xf numFmtId="0" fontId="8" fillId="0" borderId="6" xfId="0" applyFont="1" applyBorder="1"/>
    <xf numFmtId="0" fontId="7" fillId="3" borderId="4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0" fontId="29" fillId="5" borderId="57" xfId="0" applyFont="1" applyFill="1" applyBorder="1" applyAlignment="1">
      <alignment horizontal="left" vertical="center" wrapText="1"/>
    </xf>
    <xf numFmtId="0" fontId="8" fillId="0" borderId="66" xfId="0" applyFont="1" applyBorder="1"/>
    <xf numFmtId="0" fontId="8" fillId="0" borderId="67" xfId="0" applyFont="1" applyBorder="1"/>
    <xf numFmtId="0" fontId="36" fillId="0" borderId="0" xfId="0" applyFont="1" applyAlignment="1">
      <alignment horizontal="center" vertical="center" wrapText="1"/>
    </xf>
    <xf numFmtId="0" fontId="0" fillId="0" borderId="0" xfId="0" applyFont="1" applyAlignment="1"/>
    <xf numFmtId="0" fontId="31" fillId="15" borderId="58" xfId="0" applyFont="1" applyFill="1" applyBorder="1" applyAlignment="1">
      <alignment horizontal="center" wrapText="1"/>
    </xf>
    <xf numFmtId="0" fontId="8" fillId="0" borderId="59" xfId="0" applyFont="1" applyBorder="1"/>
    <xf numFmtId="0" fontId="8" fillId="0" borderId="60" xfId="0" applyFont="1" applyBorder="1"/>
    <xf numFmtId="0" fontId="32" fillId="15" borderId="61" xfId="0" applyFont="1" applyFill="1" applyBorder="1" applyAlignment="1">
      <alignment horizontal="center"/>
    </xf>
    <xf numFmtId="0" fontId="8" fillId="0" borderId="62" xfId="0" applyFont="1" applyBorder="1"/>
    <xf numFmtId="0" fontId="8" fillId="0" borderId="63" xfId="0" applyFont="1" applyBorder="1"/>
    <xf numFmtId="0" fontId="33" fillId="5" borderId="49" xfId="0" applyFont="1" applyFill="1" applyBorder="1" applyAlignment="1">
      <alignment horizontal="center" vertical="center" wrapText="1"/>
    </xf>
    <xf numFmtId="0" fontId="8" fillId="0" borderId="68" xfId="0" applyFont="1" applyBorder="1"/>
    <xf numFmtId="0" fontId="1" fillId="0" borderId="57" xfId="0" applyFont="1" applyBorder="1" applyAlignment="1">
      <alignment horizontal="left" vertical="center" wrapText="1"/>
    </xf>
    <xf numFmtId="0" fontId="43" fillId="7" borderId="13" xfId="0" applyFont="1" applyFill="1" applyBorder="1" applyAlignment="1">
      <alignment vertical="center" wrapText="1"/>
    </xf>
    <xf numFmtId="0" fontId="49" fillId="7" borderId="13" xfId="0" applyFont="1" applyFill="1" applyBorder="1" applyAlignment="1">
      <alignment vertical="center" wrapText="1"/>
    </xf>
    <xf numFmtId="0" fontId="43" fillId="6" borderId="13" xfId="0" applyFont="1" applyFill="1" applyBorder="1" applyAlignment="1">
      <alignment horizontal="left" vertical="center" wrapText="1"/>
    </xf>
  </cellXfs>
  <cellStyles count="1">
    <cellStyle name="Normalny" xfId="0" builtinId="0"/>
  </cellStyles>
  <dxfs count="584"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000"/>
  <sheetViews>
    <sheetView tabSelected="1" view="pageBreakPreview" topLeftCell="B1" zoomScaleNormal="100" zoomScaleSheetLayoutView="100" workbookViewId="0">
      <selection activeCell="V51" sqref="V51"/>
    </sheetView>
  </sheetViews>
  <sheetFormatPr defaultColWidth="14.42578125" defaultRowHeight="15" customHeight="1"/>
  <cols>
    <col min="1" max="1" width="11.5703125" hidden="1" customWidth="1"/>
    <col min="2" max="2" width="6.42578125" customWidth="1"/>
    <col min="3" max="3" width="52.140625" customWidth="1"/>
    <col min="4" max="4" width="7.42578125" customWidth="1"/>
    <col min="5" max="5" width="8.140625" customWidth="1"/>
    <col min="6" max="7" width="4.85546875" customWidth="1"/>
    <col min="8" max="8" width="5.42578125" customWidth="1"/>
    <col min="9" max="9" width="4" customWidth="1"/>
    <col min="10" max="10" width="6" customWidth="1"/>
    <col min="11" max="11" width="11.5703125" hidden="1" customWidth="1"/>
    <col min="12" max="12" width="4.85546875" customWidth="1"/>
    <col min="13" max="14" width="11.5703125" hidden="1" customWidth="1"/>
    <col min="15" max="15" width="8" customWidth="1"/>
    <col min="16" max="17" width="6.85546875" customWidth="1"/>
    <col min="18" max="18" width="24.85546875" customWidth="1"/>
    <col min="19" max="19" width="22.42578125" customWidth="1"/>
    <col min="20" max="20" width="22.140625" customWidth="1"/>
    <col min="21" max="21" width="10.28515625" customWidth="1"/>
    <col min="22" max="22" width="159.5703125" customWidth="1"/>
    <col min="23" max="40" width="8.85546875" customWidth="1"/>
  </cols>
  <sheetData>
    <row r="1" spans="1:40" ht="12.75" customHeight="1">
      <c r="A1" s="1"/>
      <c r="B1" s="2"/>
      <c r="C1" s="1"/>
      <c r="D1" s="3"/>
      <c r="E1" s="3"/>
      <c r="F1" s="3"/>
      <c r="G1" s="3"/>
      <c r="H1" s="3"/>
      <c r="I1" s="3"/>
      <c r="J1" s="4"/>
      <c r="K1" s="5"/>
      <c r="L1" s="6"/>
      <c r="M1" s="7"/>
      <c r="N1" s="8"/>
      <c r="O1" s="6"/>
      <c r="P1" s="9"/>
      <c r="Q1" s="10"/>
      <c r="R1" s="6"/>
      <c r="S1" s="6"/>
      <c r="T1" s="11"/>
      <c r="U1" s="1"/>
      <c r="V1" s="1"/>
      <c r="W1" s="1"/>
      <c r="X1" s="1"/>
    </row>
    <row r="2" spans="1:40" ht="12.75" customHeight="1">
      <c r="A2" s="1"/>
      <c r="B2" s="2"/>
      <c r="C2" s="1"/>
      <c r="D2" s="3"/>
      <c r="E2" s="3"/>
      <c r="F2" s="3"/>
      <c r="G2" s="3"/>
      <c r="H2" s="3"/>
      <c r="I2" s="3"/>
      <c r="J2" s="4"/>
      <c r="K2" s="5"/>
      <c r="L2" s="1"/>
      <c r="M2" s="7"/>
      <c r="N2" s="8"/>
      <c r="O2" s="8"/>
      <c r="P2" s="9"/>
      <c r="Q2" s="10"/>
      <c r="R2" s="6"/>
      <c r="S2" s="6"/>
      <c r="T2" s="6"/>
      <c r="U2" s="1"/>
      <c r="V2" s="1"/>
      <c r="W2" s="1"/>
      <c r="X2" s="1"/>
    </row>
    <row r="3" spans="1:40" ht="30.75" customHeight="1">
      <c r="A3" s="1"/>
      <c r="B3" s="12"/>
      <c r="C3" s="13" t="s">
        <v>0</v>
      </c>
      <c r="D3" s="14"/>
      <c r="E3" s="14"/>
      <c r="F3" s="14"/>
      <c r="G3" s="14"/>
      <c r="H3" s="14"/>
      <c r="I3" s="14"/>
      <c r="J3" s="15"/>
      <c r="K3" s="16"/>
      <c r="L3" s="17"/>
      <c r="M3" s="18"/>
      <c r="N3" s="19"/>
      <c r="O3" s="19"/>
      <c r="P3" s="20"/>
      <c r="Q3" s="21"/>
      <c r="R3" s="17"/>
      <c r="S3" s="17"/>
      <c r="T3" s="17"/>
      <c r="U3" s="1"/>
      <c r="V3" s="1"/>
      <c r="W3" s="1"/>
      <c r="X3" s="1"/>
    </row>
    <row r="4" spans="1:40" ht="30" customHeight="1">
      <c r="A4" s="1"/>
      <c r="B4" s="22"/>
      <c r="C4" s="23" t="s">
        <v>1</v>
      </c>
      <c r="D4" s="24"/>
      <c r="E4" s="24"/>
      <c r="F4" s="24"/>
      <c r="G4" s="24"/>
      <c r="H4" s="24"/>
      <c r="I4" s="24"/>
      <c r="J4" s="25"/>
      <c r="K4" s="26"/>
      <c r="L4" s="27"/>
      <c r="M4" s="28"/>
      <c r="N4" s="6"/>
      <c r="O4" s="27"/>
      <c r="P4" s="29"/>
      <c r="Q4" s="30"/>
      <c r="R4" s="27"/>
      <c r="S4" s="27"/>
      <c r="T4" s="27"/>
      <c r="U4" s="1"/>
      <c r="V4" s="1"/>
      <c r="W4" s="1"/>
      <c r="X4" s="1"/>
    </row>
    <row r="5" spans="1:40" ht="39.75" customHeight="1">
      <c r="A5" s="1"/>
      <c r="B5" s="22"/>
      <c r="C5" s="31" t="s">
        <v>2</v>
      </c>
      <c r="D5" s="276" t="s">
        <v>3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5"/>
      <c r="U5" s="1"/>
      <c r="V5" s="1"/>
      <c r="W5" s="1"/>
      <c r="X5" s="1"/>
    </row>
    <row r="6" spans="1:40" ht="15.75" customHeight="1">
      <c r="A6" s="1"/>
      <c r="B6" s="22"/>
      <c r="C6" s="23" t="s">
        <v>4</v>
      </c>
      <c r="D6" s="24"/>
      <c r="E6" s="24"/>
      <c r="F6" s="24"/>
      <c r="G6" s="24"/>
      <c r="H6" s="24"/>
      <c r="I6" s="24"/>
      <c r="J6" s="25"/>
      <c r="K6" s="26"/>
      <c r="L6" s="27"/>
      <c r="M6" s="28"/>
      <c r="N6" s="6"/>
      <c r="O6" s="27"/>
      <c r="P6" s="29"/>
      <c r="Q6" s="30"/>
      <c r="R6" s="27"/>
      <c r="S6" s="27"/>
      <c r="T6" s="27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27" customHeight="1">
      <c r="A7" s="1"/>
      <c r="B7" s="22"/>
      <c r="C7" s="23" t="s">
        <v>5</v>
      </c>
      <c r="D7" s="24"/>
      <c r="E7" s="24"/>
      <c r="F7" s="24"/>
      <c r="G7" s="24"/>
      <c r="H7" s="24"/>
      <c r="I7" s="24"/>
      <c r="J7" s="25"/>
      <c r="K7" s="26"/>
      <c r="L7" s="27"/>
      <c r="M7" s="28"/>
      <c r="N7" s="6"/>
      <c r="O7" s="27"/>
      <c r="P7" s="29"/>
      <c r="Q7" s="30"/>
      <c r="R7" s="27"/>
      <c r="S7" s="27"/>
      <c r="T7" s="2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30.75" customHeight="1">
      <c r="A8" s="1"/>
      <c r="B8" s="22"/>
      <c r="C8" s="32" t="s">
        <v>6</v>
      </c>
      <c r="D8" s="24"/>
      <c r="E8" s="24"/>
      <c r="F8" s="24"/>
      <c r="G8" s="24"/>
      <c r="H8" s="24"/>
      <c r="I8" s="24"/>
      <c r="J8" s="25"/>
      <c r="K8" s="26"/>
      <c r="L8" s="27"/>
      <c r="M8" s="28"/>
      <c r="N8" s="6"/>
      <c r="O8" s="27"/>
      <c r="P8" s="29"/>
      <c r="Q8" s="30"/>
      <c r="R8" s="27"/>
      <c r="S8" s="27"/>
      <c r="T8" s="2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 customHeight="1">
      <c r="A9" s="33"/>
      <c r="B9" s="34"/>
      <c r="C9" s="35" t="s">
        <v>7</v>
      </c>
      <c r="D9" s="36" t="str">
        <f ca="1">MID(CELL("nazwa_pliku"),1+SEARCH("[",CELL("nazwa_pliku")),SEARCH("]",CELL("nazwa_pliku"))-SEARCH("[",CELL("nazwa_pliku"))-5)</f>
        <v>zal.VII.1d-plan_studiow-AiR_2st_niestac_ogolno_SSiR.</v>
      </c>
      <c r="E9" s="37"/>
      <c r="F9" s="37"/>
      <c r="G9" s="37"/>
      <c r="H9" s="37"/>
      <c r="I9" s="37"/>
      <c r="J9" s="38"/>
      <c r="K9" s="39" t="str">
        <f ca="1">MID(CELL("nazwa_pliku"),1+SEARCH("[",CELL("nazwa_pliku")),SEARCH("]",CELL("nazwa_pliku"))-SEARCH("[",CELL("nazwa_pliku"))-1)</f>
        <v>zal.VII.1d-plan_studiow-AiR_2st_niestac_ogolno_SSiR.xlsx</v>
      </c>
      <c r="L9" s="40"/>
      <c r="M9" s="41"/>
      <c r="N9" s="42"/>
      <c r="O9" s="43"/>
      <c r="P9" s="44"/>
      <c r="Q9" s="45"/>
      <c r="R9" s="40"/>
      <c r="S9" s="40"/>
      <c r="T9" s="40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</row>
    <row r="10" spans="1:40" ht="12.75" customHeight="1">
      <c r="A10" s="47"/>
      <c r="B10" s="12"/>
      <c r="C10" s="48"/>
      <c r="D10" s="49"/>
      <c r="E10" s="50"/>
      <c r="F10" s="50"/>
      <c r="G10" s="50"/>
      <c r="H10" s="50"/>
      <c r="I10" s="50"/>
      <c r="J10" s="51"/>
      <c r="K10" s="52"/>
      <c r="L10" s="17"/>
      <c r="M10" s="17"/>
      <c r="N10" s="19"/>
      <c r="O10" s="19"/>
      <c r="P10" s="20"/>
      <c r="Q10" s="21"/>
      <c r="R10" s="277" t="s">
        <v>8</v>
      </c>
      <c r="S10" s="271"/>
      <c r="T10" s="272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 customHeight="1">
      <c r="A11" s="52"/>
      <c r="B11" s="12"/>
      <c r="C11" s="53" t="s">
        <v>9</v>
      </c>
      <c r="D11" s="49"/>
      <c r="E11" s="50"/>
      <c r="F11" s="50"/>
      <c r="G11" s="50"/>
      <c r="H11" s="50"/>
      <c r="I11" s="50"/>
      <c r="J11" s="51"/>
      <c r="K11" s="52"/>
      <c r="L11" s="17"/>
      <c r="M11" s="17"/>
      <c r="N11" s="19"/>
      <c r="O11" s="19"/>
      <c r="P11" s="20"/>
      <c r="Q11" s="21"/>
      <c r="R11" s="54" t="s">
        <v>10</v>
      </c>
      <c r="S11" s="54" t="s">
        <v>11</v>
      </c>
      <c r="T11" s="54" t="s">
        <v>12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35" customHeight="1">
      <c r="A12" s="52"/>
      <c r="B12" s="55"/>
      <c r="C12" s="56" t="s">
        <v>13</v>
      </c>
      <c r="D12" s="57"/>
      <c r="E12" s="58"/>
      <c r="F12" s="58"/>
      <c r="G12" s="58"/>
      <c r="H12" s="58"/>
      <c r="I12" s="58"/>
      <c r="J12" s="59"/>
      <c r="K12" s="60" t="str">
        <f ca="1">MID(CELL("nazwa_pliku"),1+SEARCH("[",CELL("nazwa_pliku")),SEARCH("]",CELL("nazwa_pliku"))-SEARCH("[",CELL("nazwa_pliku"))-1)</f>
        <v>zal.VII.1d-plan_studiow-AiR_2st_niestac_ogolno_SSiR.xlsx</v>
      </c>
      <c r="L12" s="61"/>
      <c r="M12" s="62"/>
      <c r="N12" s="63"/>
      <c r="O12" s="64"/>
      <c r="P12" s="65"/>
      <c r="Q12" s="66"/>
      <c r="R12" s="67" t="s">
        <v>14</v>
      </c>
      <c r="S12" s="67" t="s">
        <v>15</v>
      </c>
      <c r="T12" s="67" t="s">
        <v>16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 customHeight="1">
      <c r="A13" s="68"/>
      <c r="B13" s="1"/>
      <c r="C13" s="69" t="s">
        <v>17</v>
      </c>
      <c r="D13" s="70"/>
      <c r="E13" s="70"/>
      <c r="F13" s="70"/>
      <c r="G13" s="70"/>
      <c r="H13" s="70"/>
      <c r="I13" s="70"/>
      <c r="J13" s="71"/>
      <c r="K13" s="68"/>
      <c r="L13" s="72"/>
      <c r="M13" s="72"/>
      <c r="N13" s="1"/>
      <c r="O13" s="1"/>
      <c r="P13" s="73"/>
      <c r="Q13" s="1"/>
      <c r="R13" s="277" t="s">
        <v>18</v>
      </c>
      <c r="S13" s="271"/>
      <c r="T13" s="272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22.5" customHeight="1">
      <c r="A14" s="68"/>
      <c r="B14" s="74" t="s">
        <v>19</v>
      </c>
      <c r="C14" s="75" t="s">
        <v>20</v>
      </c>
      <c r="D14" s="76" t="s">
        <v>21</v>
      </c>
      <c r="E14" s="76" t="s">
        <v>22</v>
      </c>
      <c r="F14" s="76" t="s">
        <v>23</v>
      </c>
      <c r="G14" s="76" t="s">
        <v>24</v>
      </c>
      <c r="H14" s="76" t="s">
        <v>25</v>
      </c>
      <c r="I14" s="76" t="s">
        <v>26</v>
      </c>
      <c r="J14" s="76" t="s">
        <v>27</v>
      </c>
      <c r="K14" s="77" t="s">
        <v>28</v>
      </c>
      <c r="L14" s="78" t="s">
        <v>29</v>
      </c>
      <c r="M14" s="79" t="s">
        <v>30</v>
      </c>
      <c r="N14" s="80" t="s">
        <v>31</v>
      </c>
      <c r="O14" s="79" t="s">
        <v>32</v>
      </c>
      <c r="P14" s="79" t="s">
        <v>33</v>
      </c>
      <c r="Q14" s="81" t="s">
        <v>34</v>
      </c>
      <c r="R14" s="82" t="s">
        <v>35</v>
      </c>
      <c r="S14" s="82" t="s">
        <v>36</v>
      </c>
      <c r="T14" s="82" t="s">
        <v>37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25.5">
      <c r="A15" s="83" t="s">
        <v>38</v>
      </c>
      <c r="B15" s="84">
        <v>1</v>
      </c>
      <c r="C15" s="85" t="s">
        <v>39</v>
      </c>
      <c r="D15" s="84"/>
      <c r="E15" s="84">
        <v>20</v>
      </c>
      <c r="F15" s="84"/>
      <c r="G15" s="84">
        <v>20</v>
      </c>
      <c r="H15" s="84"/>
      <c r="I15" s="84"/>
      <c r="J15" s="84">
        <v>3</v>
      </c>
      <c r="K15" s="84"/>
      <c r="L15" s="86"/>
      <c r="M15" s="84"/>
      <c r="N15" s="84"/>
      <c r="O15" s="84"/>
      <c r="P15" s="86" t="s">
        <v>33</v>
      </c>
      <c r="Q15" s="84"/>
      <c r="R15" s="87" t="s">
        <v>40</v>
      </c>
      <c r="S15" s="87" t="s">
        <v>41</v>
      </c>
      <c r="T15" s="87" t="s">
        <v>42</v>
      </c>
      <c r="U15" s="8"/>
      <c r="V15" s="1"/>
      <c r="W15" s="1"/>
      <c r="X15" s="1"/>
    </row>
    <row r="16" spans="1:40" ht="38.25">
      <c r="A16" s="88" t="b">
        <f t="shared" ref="A16:A21" si="0">IF(ISBLANK(B15),"",IF(ISNA(MATCH(B15,"#REF!,0)),""?"",""+""))")),TRUE()))</f>
        <v>0</v>
      </c>
      <c r="B16" s="89">
        <f t="shared" ref="B16:B21" si="1">B15+1</f>
        <v>2</v>
      </c>
      <c r="C16" s="90" t="s">
        <v>43</v>
      </c>
      <c r="D16" s="89"/>
      <c r="E16" s="89">
        <v>20</v>
      </c>
      <c r="F16" s="89"/>
      <c r="G16" s="89">
        <v>10</v>
      </c>
      <c r="H16" s="89">
        <v>10</v>
      </c>
      <c r="I16" s="89"/>
      <c r="J16" s="89">
        <v>3</v>
      </c>
      <c r="K16" s="91"/>
      <c r="L16" s="92"/>
      <c r="M16" s="93" t="b">
        <f>IF(AND(ISNA(MATCH($B16,"#REF!,0)),ISNA(MATCH($B18,#REF!,0))),"""",""*"")"))),TRUE())</f>
        <v>0</v>
      </c>
      <c r="N16" s="94">
        <f t="shared" ref="N16:N19" si="2">N15</f>
        <v>0</v>
      </c>
      <c r="O16" s="94"/>
      <c r="P16" s="92" t="s">
        <v>33</v>
      </c>
      <c r="Q16" s="92"/>
      <c r="R16" s="95" t="s">
        <v>44</v>
      </c>
      <c r="S16" s="95" t="s">
        <v>45</v>
      </c>
      <c r="T16" s="95" t="s">
        <v>46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51">
      <c r="A17" s="96" t="b">
        <f t="shared" si="0"/>
        <v>0</v>
      </c>
      <c r="B17" s="84">
        <f t="shared" si="1"/>
        <v>3</v>
      </c>
      <c r="C17" s="85" t="s">
        <v>47</v>
      </c>
      <c r="D17" s="84" t="s">
        <v>48</v>
      </c>
      <c r="E17" s="84">
        <v>20</v>
      </c>
      <c r="F17" s="84"/>
      <c r="G17" s="84">
        <v>10</v>
      </c>
      <c r="H17" s="84">
        <v>10</v>
      </c>
      <c r="I17" s="84"/>
      <c r="J17" s="84">
        <v>4</v>
      </c>
      <c r="K17" s="97"/>
      <c r="L17" s="98"/>
      <c r="M17" s="99" t="b">
        <f>IF(AND(ISNA(MATCH($B17,"#REF!,0)),ISNA(MATCH($B19,#REF!,0))),"""",""*"")"))),TRUE())</f>
        <v>0</v>
      </c>
      <c r="N17" s="100">
        <f t="shared" si="2"/>
        <v>0</v>
      </c>
      <c r="O17" s="100"/>
      <c r="P17" s="98" t="s">
        <v>33</v>
      </c>
      <c r="Q17" s="98"/>
      <c r="R17" s="87" t="s">
        <v>49</v>
      </c>
      <c r="S17" s="87" t="s">
        <v>50</v>
      </c>
      <c r="T17" s="87" t="s">
        <v>42</v>
      </c>
      <c r="U17" s="10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38.25">
      <c r="A18" s="102" t="b">
        <f t="shared" si="0"/>
        <v>0</v>
      </c>
      <c r="B18" s="89">
        <f t="shared" si="1"/>
        <v>4</v>
      </c>
      <c r="C18" s="90" t="s">
        <v>51</v>
      </c>
      <c r="D18" s="89"/>
      <c r="E18" s="89">
        <v>20</v>
      </c>
      <c r="F18" s="89"/>
      <c r="G18" s="89">
        <v>20</v>
      </c>
      <c r="H18" s="89"/>
      <c r="I18" s="89"/>
      <c r="J18" s="89">
        <v>4</v>
      </c>
      <c r="K18" s="91"/>
      <c r="L18" s="92"/>
      <c r="M18" s="93" t="b">
        <f>IF(AND(ISNA(MATCH($B18,"#REF!,0)),ISNA(MATCH($B20,#REF!,0))),"""",""*"")"))),TRUE())</f>
        <v>0</v>
      </c>
      <c r="N18" s="94">
        <f t="shared" si="2"/>
        <v>0</v>
      </c>
      <c r="O18" s="94"/>
      <c r="P18" s="92" t="s">
        <v>33</v>
      </c>
      <c r="Q18" s="92" t="s">
        <v>34</v>
      </c>
      <c r="R18" s="95" t="s">
        <v>52</v>
      </c>
      <c r="S18" s="95" t="s">
        <v>53</v>
      </c>
      <c r="T18" s="95" t="s">
        <v>54</v>
      </c>
      <c r="U18" s="10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38.25">
      <c r="A19" s="88" t="b">
        <f t="shared" si="0"/>
        <v>0</v>
      </c>
      <c r="B19" s="84">
        <f t="shared" si="1"/>
        <v>5</v>
      </c>
      <c r="C19" s="85" t="s">
        <v>55</v>
      </c>
      <c r="D19" s="84" t="s">
        <v>48</v>
      </c>
      <c r="E19" s="84">
        <v>20</v>
      </c>
      <c r="F19" s="84"/>
      <c r="G19" s="84">
        <v>10</v>
      </c>
      <c r="H19" s="84">
        <v>10</v>
      </c>
      <c r="I19" s="84"/>
      <c r="J19" s="84">
        <v>4</v>
      </c>
      <c r="K19" s="84"/>
      <c r="L19" s="86"/>
      <c r="M19" s="84" t="b">
        <f>IF(AND(ISNA(MATCH($B19,"#REF!,0)),ISNA(MATCH($B21,#REF!,0))),"""",""*"")"))),TRUE())</f>
        <v>0</v>
      </c>
      <c r="N19" s="84">
        <f t="shared" si="2"/>
        <v>0</v>
      </c>
      <c r="O19" s="84" t="s">
        <v>32</v>
      </c>
      <c r="P19" s="86"/>
      <c r="Q19" s="84" t="s">
        <v>34</v>
      </c>
      <c r="R19" s="87" t="s">
        <v>56</v>
      </c>
      <c r="S19" s="87" t="s">
        <v>57</v>
      </c>
      <c r="T19" s="87" t="s">
        <v>58</v>
      </c>
      <c r="U19" s="10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38.25">
      <c r="A20" s="102" t="b">
        <f t="shared" si="0"/>
        <v>0</v>
      </c>
      <c r="B20" s="89">
        <f t="shared" si="1"/>
        <v>6</v>
      </c>
      <c r="C20" s="90" t="s">
        <v>59</v>
      </c>
      <c r="D20" s="89"/>
      <c r="E20" s="89">
        <v>10</v>
      </c>
      <c r="F20" s="89"/>
      <c r="G20" s="89">
        <v>20</v>
      </c>
      <c r="H20" s="89"/>
      <c r="I20" s="89"/>
      <c r="J20" s="89">
        <v>3</v>
      </c>
      <c r="K20" s="91"/>
      <c r="L20" s="92"/>
      <c r="M20" s="93"/>
      <c r="N20" s="94"/>
      <c r="O20" s="94"/>
      <c r="P20" s="92" t="s">
        <v>33</v>
      </c>
      <c r="Q20" s="92"/>
      <c r="R20" s="95" t="s">
        <v>60</v>
      </c>
      <c r="S20" s="95" t="s">
        <v>61</v>
      </c>
      <c r="T20" s="95" t="s">
        <v>58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9.5" customHeight="1">
      <c r="A21" s="88" t="b">
        <f t="shared" si="0"/>
        <v>0</v>
      </c>
      <c r="B21" s="84">
        <f t="shared" si="1"/>
        <v>7</v>
      </c>
      <c r="C21" s="85" t="s">
        <v>62</v>
      </c>
      <c r="D21" s="84"/>
      <c r="E21" s="84">
        <v>4</v>
      </c>
      <c r="F21" s="84"/>
      <c r="G21" s="84"/>
      <c r="H21" s="84"/>
      <c r="I21" s="84"/>
      <c r="J21" s="84">
        <v>0</v>
      </c>
      <c r="K21" s="84"/>
      <c r="L21" s="86"/>
      <c r="M21" s="84"/>
      <c r="N21" s="84"/>
      <c r="O21" s="84"/>
      <c r="P21" s="86" t="s">
        <v>33</v>
      </c>
      <c r="Q21" s="84"/>
      <c r="R21" s="87" t="s">
        <v>63</v>
      </c>
      <c r="S21" s="87" t="s">
        <v>64</v>
      </c>
      <c r="T21" s="87" t="s">
        <v>65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.75" customHeight="1">
      <c r="A22" s="88"/>
      <c r="B22" s="89">
        <v>8</v>
      </c>
      <c r="C22" s="90" t="s">
        <v>66</v>
      </c>
      <c r="D22" s="89"/>
      <c r="E22" s="89"/>
      <c r="F22" s="89">
        <v>20</v>
      </c>
      <c r="G22" s="89"/>
      <c r="H22" s="89"/>
      <c r="I22" s="89"/>
      <c r="J22" s="89">
        <v>2</v>
      </c>
      <c r="K22" s="91"/>
      <c r="L22" s="92" t="s">
        <v>67</v>
      </c>
      <c r="M22" s="93"/>
      <c r="N22" s="94"/>
      <c r="O22" s="94" t="s">
        <v>32</v>
      </c>
      <c r="P22" s="92"/>
      <c r="Q22" s="92"/>
      <c r="R22" s="95"/>
      <c r="S22" s="95" t="s">
        <v>68</v>
      </c>
      <c r="T22" s="95" t="s">
        <v>69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36" hidden="1" customHeight="1">
      <c r="A23" s="102" t="b">
        <f>IF(ISBLANK(B21),"",IF(ISNA(MATCH(B21,"#REF!,0)),""?"",""+""))")),TRUE()))</f>
        <v>0</v>
      </c>
      <c r="B23" s="84">
        <v>9</v>
      </c>
      <c r="C23" s="85"/>
      <c r="D23" s="84"/>
      <c r="E23" s="84"/>
      <c r="F23" s="84"/>
      <c r="G23" s="84"/>
      <c r="H23" s="84"/>
      <c r="I23" s="84"/>
      <c r="J23" s="84"/>
      <c r="K23" s="84"/>
      <c r="L23" s="86"/>
      <c r="M23" s="84"/>
      <c r="N23" s="84"/>
      <c r="O23" s="84"/>
      <c r="P23" s="86"/>
      <c r="Q23" s="84"/>
      <c r="R23" s="87"/>
      <c r="S23" s="87"/>
      <c r="T23" s="87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36" hidden="1" customHeight="1">
      <c r="A24" s="102"/>
      <c r="B24" s="103">
        <v>10</v>
      </c>
      <c r="C24" s="104"/>
      <c r="D24" s="103"/>
      <c r="E24" s="103"/>
      <c r="F24" s="103"/>
      <c r="G24" s="103"/>
      <c r="H24" s="103"/>
      <c r="I24" s="103"/>
      <c r="J24" s="103"/>
      <c r="K24" s="105"/>
      <c r="L24" s="106"/>
      <c r="M24" s="107"/>
      <c r="N24" s="108"/>
      <c r="O24" s="106"/>
      <c r="P24" s="108"/>
      <c r="Q24" s="109"/>
      <c r="R24" s="106"/>
      <c r="S24" s="106"/>
      <c r="T24" s="110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 customHeight="1">
      <c r="A25" s="88" t="b">
        <f>IF(ISBLANK("#REF!),"""",IF(ISNA(MATCH(#REF!,#REF!,0)),""?"",""+""))"),TRUE())</f>
        <v>0</v>
      </c>
      <c r="B25" s="111"/>
      <c r="C25" s="112"/>
      <c r="D25" s="113"/>
      <c r="E25" s="114">
        <f t="shared" ref="E25:J25" si="3">SUM(E15:E24)</f>
        <v>114</v>
      </c>
      <c r="F25" s="114">
        <f t="shared" si="3"/>
        <v>20</v>
      </c>
      <c r="G25" s="114">
        <f t="shared" si="3"/>
        <v>90</v>
      </c>
      <c r="H25" s="114">
        <f t="shared" si="3"/>
        <v>30</v>
      </c>
      <c r="I25" s="115">
        <f t="shared" si="3"/>
        <v>0</v>
      </c>
      <c r="J25" s="116">
        <f t="shared" si="3"/>
        <v>23</v>
      </c>
      <c r="K25" s="117">
        <f>SUM(K15:K23)</f>
        <v>0</v>
      </c>
      <c r="L25" s="118"/>
      <c r="M25" s="118"/>
      <c r="N25" s="9"/>
      <c r="O25" s="119"/>
      <c r="P25" s="120"/>
      <c r="Q25" s="121"/>
      <c r="R25" s="120"/>
      <c r="S25" s="118"/>
      <c r="T25" s="118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.75" customHeight="1">
      <c r="A26" s="122"/>
      <c r="B26" s="123"/>
      <c r="C26" s="124" t="s">
        <v>70</v>
      </c>
      <c r="D26" s="125" t="s">
        <v>71</v>
      </c>
      <c r="E26" s="126">
        <f>SUM(E25:I25)</f>
        <v>254</v>
      </c>
      <c r="F26" s="124"/>
      <c r="G26" s="124"/>
      <c r="H26" s="124"/>
      <c r="I26" s="124"/>
      <c r="J26" s="127"/>
      <c r="K26" s="128"/>
      <c r="L26" s="124"/>
      <c r="M26" s="124"/>
      <c r="N26" s="9"/>
      <c r="O26" s="9"/>
      <c r="P26" s="9"/>
      <c r="Q26" s="129"/>
      <c r="R26" s="9"/>
      <c r="S26" s="9"/>
      <c r="T26" s="9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.75" customHeight="1">
      <c r="A27" s="68"/>
      <c r="B27" s="130"/>
      <c r="C27" s="131" t="s">
        <v>72</v>
      </c>
      <c r="D27" s="124"/>
      <c r="E27" s="124"/>
      <c r="F27" s="124"/>
      <c r="G27" s="124"/>
      <c r="H27" s="124"/>
      <c r="I27" s="124"/>
      <c r="J27" s="127"/>
      <c r="K27" s="128"/>
      <c r="L27" s="124"/>
      <c r="M27" s="124"/>
      <c r="N27" s="9"/>
      <c r="O27" s="9"/>
      <c r="P27" s="9"/>
      <c r="Q27" s="129"/>
      <c r="R27" s="270" t="s">
        <v>18</v>
      </c>
      <c r="S27" s="271"/>
      <c r="T27" s="27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22.5" customHeight="1">
      <c r="A28" s="68"/>
      <c r="B28" s="74" t="s">
        <v>19</v>
      </c>
      <c r="C28" s="75" t="s">
        <v>20</v>
      </c>
      <c r="D28" s="76" t="s">
        <v>21</v>
      </c>
      <c r="E28" s="76" t="s">
        <v>22</v>
      </c>
      <c r="F28" s="76" t="s">
        <v>23</v>
      </c>
      <c r="G28" s="76" t="s">
        <v>24</v>
      </c>
      <c r="H28" s="76" t="s">
        <v>25</v>
      </c>
      <c r="I28" s="76" t="s">
        <v>26</v>
      </c>
      <c r="J28" s="76" t="s">
        <v>27</v>
      </c>
      <c r="K28" s="117" t="s">
        <v>28</v>
      </c>
      <c r="L28" s="79" t="s">
        <v>29</v>
      </c>
      <c r="M28" s="79" t="s">
        <v>30</v>
      </c>
      <c r="N28" s="132"/>
      <c r="O28" s="79" t="s">
        <v>32</v>
      </c>
      <c r="P28" s="79" t="s">
        <v>33</v>
      </c>
      <c r="Q28" s="79" t="s">
        <v>34</v>
      </c>
      <c r="R28" s="133" t="s">
        <v>35</v>
      </c>
      <c r="S28" s="133" t="s">
        <v>36</v>
      </c>
      <c r="T28" s="133" t="s">
        <v>37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49.5" customHeight="1">
      <c r="A29" s="68"/>
      <c r="B29" s="84">
        <v>1</v>
      </c>
      <c r="C29" s="134" t="s">
        <v>302</v>
      </c>
      <c r="D29" s="84"/>
      <c r="E29" s="84">
        <v>10</v>
      </c>
      <c r="F29" s="84"/>
      <c r="G29" s="84">
        <v>20</v>
      </c>
      <c r="H29" s="84"/>
      <c r="I29" s="84"/>
      <c r="J29" s="84">
        <v>3</v>
      </c>
      <c r="K29" s="84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15:I15))))"))),TRUE())</f>
        <v>1</v>
      </c>
      <c r="L29" s="86" t="s">
        <v>67</v>
      </c>
      <c r="M29" s="84" t="b">
        <f>IF(AND(ISNA(MATCH($B15,"#REF!,0)),ISNA(MATCH($B15,#REF!,0))),"""",""*"")"))),TRUE())</f>
        <v>0</v>
      </c>
      <c r="N29" s="84">
        <v>1</v>
      </c>
      <c r="O29" s="84"/>
      <c r="P29" s="86" t="s">
        <v>33</v>
      </c>
      <c r="Q29" s="84"/>
      <c r="R29" s="87" t="s">
        <v>73</v>
      </c>
      <c r="S29" s="87" t="s">
        <v>74</v>
      </c>
      <c r="T29" s="87" t="s">
        <v>75</v>
      </c>
      <c r="U29" s="135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35.25" customHeight="1">
      <c r="A30" s="68"/>
      <c r="B30" s="89">
        <v>2</v>
      </c>
      <c r="C30" s="90" t="s">
        <v>76</v>
      </c>
      <c r="D30" s="89"/>
      <c r="E30" s="89">
        <v>10</v>
      </c>
      <c r="F30" s="89"/>
      <c r="G30" s="89">
        <v>20</v>
      </c>
      <c r="H30" s="89"/>
      <c r="I30" s="89"/>
      <c r="J30" s="89">
        <v>3</v>
      </c>
      <c r="K30" s="9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29:I29))))"))),TRUE())</f>
        <v>1</v>
      </c>
      <c r="L30" s="92"/>
      <c r="M30" s="93" t="b">
        <f>IF(AND(ISNA(MATCH($B30,"#REF!,0)),ISNA(MATCH($B29,#REF!,0))),"""",""*"")"))),TRUE())</f>
        <v>0</v>
      </c>
      <c r="N30" s="94">
        <v>2</v>
      </c>
      <c r="O30" s="94" t="s">
        <v>32</v>
      </c>
      <c r="P30" s="92" t="s">
        <v>33</v>
      </c>
      <c r="Q30" s="92" t="s">
        <v>34</v>
      </c>
      <c r="R30" s="95" t="s">
        <v>77</v>
      </c>
      <c r="S30" s="95" t="s">
        <v>78</v>
      </c>
      <c r="T30" s="95" t="s">
        <v>79</v>
      </c>
      <c r="U30" s="10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41.25" customHeight="1">
      <c r="A31" s="83" t="s">
        <v>38</v>
      </c>
      <c r="B31" s="84">
        <v>3</v>
      </c>
      <c r="C31" s="85" t="s">
        <v>80</v>
      </c>
      <c r="D31" s="84"/>
      <c r="E31" s="84">
        <v>10</v>
      </c>
      <c r="F31" s="84"/>
      <c r="G31" s="84">
        <v>20</v>
      </c>
      <c r="H31" s="84"/>
      <c r="I31" s="84"/>
      <c r="J31" s="84">
        <v>3</v>
      </c>
      <c r="K31" s="84"/>
      <c r="L31" s="86"/>
      <c r="M31" s="84" t="b">
        <f>IF(AND(ISNA(MATCH($B31,"#REF!,0)),ISNA(MATCH($B17,#REF!,0))),"""",""*"")"))),TRUE())</f>
        <v>0</v>
      </c>
      <c r="N31" s="84" t="str">
        <f t="shared" ref="N31:N32" si="4">"#REF!"</f>
        <v>#REF!</v>
      </c>
      <c r="O31" s="84"/>
      <c r="P31" s="86" t="s">
        <v>33</v>
      </c>
      <c r="Q31" s="84" t="s">
        <v>34</v>
      </c>
      <c r="R31" s="87" t="s">
        <v>81</v>
      </c>
      <c r="S31" s="87" t="s">
        <v>82</v>
      </c>
      <c r="T31" s="87" t="s">
        <v>83</v>
      </c>
      <c r="U31" s="10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.75" customHeight="1">
      <c r="A32" s="136" t="b">
        <f>IF(ISBLANK(B31),"",IF(ISNA(MATCH(B31,"#REF!,0)),""?"",""+""))")),TRUE()))</f>
        <v>0</v>
      </c>
      <c r="B32" s="89">
        <v>4</v>
      </c>
      <c r="C32" s="90" t="s">
        <v>84</v>
      </c>
      <c r="D32" s="89" t="s">
        <v>48</v>
      </c>
      <c r="E32" s="89">
        <v>20</v>
      </c>
      <c r="F32" s="89"/>
      <c r="G32" s="89">
        <v>20</v>
      </c>
      <c r="H32" s="89"/>
      <c r="I32" s="89"/>
      <c r="J32" s="89">
        <v>4</v>
      </c>
      <c r="K32" s="9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31:I31))))"))),TRUE())</f>
        <v>1</v>
      </c>
      <c r="L32" s="92"/>
      <c r="M32" s="93" t="b">
        <f>IF(AND(ISNA(MATCH($B32,"#REF!,0)),ISNA(MATCH($B31,#REF!,0))),"""",""*"")"))),TRUE())</f>
        <v>0</v>
      </c>
      <c r="N32" s="94" t="str">
        <f t="shared" si="4"/>
        <v>#REF!</v>
      </c>
      <c r="O32" s="94"/>
      <c r="P32" s="92" t="s">
        <v>33</v>
      </c>
      <c r="Q32" s="92" t="s">
        <v>34</v>
      </c>
      <c r="R32" s="95" t="s">
        <v>85</v>
      </c>
      <c r="S32" s="95" t="s">
        <v>86</v>
      </c>
      <c r="T32" s="95" t="s">
        <v>54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42" customHeight="1">
      <c r="A33" s="88" t="b">
        <f>IF(ISBLANK("#REF!),"""",IF(ISNA(MATCH(#REF!,#REF!,0)),""?"",""+""))"),TRUE())</f>
        <v>0</v>
      </c>
      <c r="B33" s="84">
        <v>5</v>
      </c>
      <c r="C33" s="85" t="s">
        <v>87</v>
      </c>
      <c r="D33" s="84" t="s">
        <v>48</v>
      </c>
      <c r="E33" s="84">
        <v>20</v>
      </c>
      <c r="F33" s="84"/>
      <c r="G33" s="84">
        <v>20</v>
      </c>
      <c r="H33" s="84"/>
      <c r="I33" s="84"/>
      <c r="J33" s="84">
        <v>4</v>
      </c>
      <c r="K33" s="84"/>
      <c r="L33" s="86"/>
      <c r="M33" s="84" t="b">
        <f>IF(AND(ISNA(MATCH($B33,"#REF!,0)),ISNA(MATCH($B16,#REF!,0))),"""",""*"")"))),TRUE())</f>
        <v>0</v>
      </c>
      <c r="N33" s="84" t="str">
        <f>N46</f>
        <v>#REF!</v>
      </c>
      <c r="O33" s="84"/>
      <c r="P33" s="86" t="s">
        <v>33</v>
      </c>
      <c r="Q33" s="84" t="s">
        <v>34</v>
      </c>
      <c r="R33" s="87" t="s">
        <v>88</v>
      </c>
      <c r="S33" s="87" t="s">
        <v>89</v>
      </c>
      <c r="T33" s="87" t="s">
        <v>42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51">
      <c r="A34" s="102" t="b">
        <f>IF(ISBLANK(B33),"",IF(ISNA(MATCH(B33,"#REF!,0)),""?"",""+""))")),TRUE()))</f>
        <v>0</v>
      </c>
      <c r="B34" s="89">
        <v>6</v>
      </c>
      <c r="C34" s="295" t="s">
        <v>303</v>
      </c>
      <c r="D34" s="89"/>
      <c r="E34" s="89">
        <v>10</v>
      </c>
      <c r="F34" s="89">
        <v>10</v>
      </c>
      <c r="G34" s="89"/>
      <c r="H34" s="89"/>
      <c r="I34" s="89"/>
      <c r="J34" s="89">
        <v>3</v>
      </c>
      <c r="K34" s="9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32:I32))))"))),TRUE())</f>
        <v>1</v>
      </c>
      <c r="L34" s="92" t="s">
        <v>67</v>
      </c>
      <c r="M34" s="93"/>
      <c r="N34" s="94" t="str">
        <f>N33</f>
        <v>#REF!</v>
      </c>
      <c r="O34" s="94" t="s">
        <v>32</v>
      </c>
      <c r="P34" s="92"/>
      <c r="Q34" s="92"/>
      <c r="R34" s="95" t="s">
        <v>90</v>
      </c>
      <c r="S34" s="95" t="s">
        <v>91</v>
      </c>
      <c r="T34" s="95" t="s">
        <v>92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42" customHeight="1">
      <c r="A35" s="88" t="s">
        <v>93</v>
      </c>
      <c r="B35" s="84">
        <v>7</v>
      </c>
      <c r="C35" s="137" t="s">
        <v>66</v>
      </c>
      <c r="D35" s="138"/>
      <c r="E35" s="84"/>
      <c r="F35" s="84">
        <v>20</v>
      </c>
      <c r="G35" s="84"/>
      <c r="H35" s="84"/>
      <c r="I35" s="84"/>
      <c r="J35" s="84">
        <v>2</v>
      </c>
      <c r="K35" s="139"/>
      <c r="L35" s="98" t="s">
        <v>67</v>
      </c>
      <c r="M35" s="99"/>
      <c r="N35" s="100"/>
      <c r="O35" s="98" t="s">
        <v>32</v>
      </c>
      <c r="P35" s="100"/>
      <c r="Q35" s="140"/>
      <c r="R35" s="98"/>
      <c r="S35" s="98" t="s">
        <v>94</v>
      </c>
      <c r="T35" s="87" t="s">
        <v>69</v>
      </c>
      <c r="U35" s="14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42" hidden="1" customHeight="1">
      <c r="A36" s="88"/>
      <c r="B36" s="89">
        <v>8</v>
      </c>
      <c r="C36" s="90"/>
      <c r="D36" s="89"/>
      <c r="E36" s="89"/>
      <c r="F36" s="89"/>
      <c r="G36" s="89"/>
      <c r="H36" s="89"/>
      <c r="I36" s="89"/>
      <c r="J36" s="89"/>
      <c r="K36" s="91"/>
      <c r="L36" s="92"/>
      <c r="M36" s="93"/>
      <c r="N36" s="94"/>
      <c r="O36" s="94"/>
      <c r="P36" s="92"/>
      <c r="Q36" s="92"/>
      <c r="R36" s="95"/>
      <c r="S36" s="95"/>
      <c r="T36" s="9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35.25" hidden="1" customHeight="1">
      <c r="A37" s="88" t="b">
        <f t="shared" ref="A37:A38" si="5">IF(ISBLANK(B36),"",IF(ISNA(MATCH(B36,"#REF!,0)),""?"",""+""))")),TRUE()))</f>
        <v>0</v>
      </c>
      <c r="B37" s="84">
        <v>9</v>
      </c>
      <c r="C37" s="137"/>
      <c r="D37" s="84"/>
      <c r="E37" s="84"/>
      <c r="F37" s="84"/>
      <c r="G37" s="84"/>
      <c r="H37" s="84"/>
      <c r="I37" s="84"/>
      <c r="J37" s="84"/>
      <c r="K37" s="139"/>
      <c r="L37" s="98"/>
      <c r="M37" s="99"/>
      <c r="N37" s="100"/>
      <c r="O37" s="98"/>
      <c r="P37" s="100"/>
      <c r="Q37" s="140"/>
      <c r="R37" s="87"/>
      <c r="S37" s="87"/>
      <c r="T37" s="87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35.25" hidden="1" customHeight="1">
      <c r="A38" s="102" t="b">
        <f t="shared" si="5"/>
        <v>0</v>
      </c>
      <c r="B38" s="142">
        <v>10</v>
      </c>
      <c r="C38" s="90"/>
      <c r="D38" s="89"/>
      <c r="E38" s="89"/>
      <c r="F38" s="89"/>
      <c r="G38" s="89"/>
      <c r="H38" s="89"/>
      <c r="I38" s="89"/>
      <c r="J38" s="89"/>
      <c r="K38" s="91"/>
      <c r="L38" s="92"/>
      <c r="M38" s="93"/>
      <c r="N38" s="94"/>
      <c r="O38" s="94"/>
      <c r="P38" s="92"/>
      <c r="Q38" s="92"/>
      <c r="R38" s="95"/>
      <c r="S38" s="95"/>
      <c r="T38" s="95"/>
      <c r="U38" s="143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36" hidden="1" customHeight="1">
      <c r="A39" s="102"/>
      <c r="B39" s="84">
        <v>11</v>
      </c>
      <c r="C39" s="137"/>
      <c r="D39" s="138"/>
      <c r="E39" s="84"/>
      <c r="F39" s="84"/>
      <c r="G39" s="84"/>
      <c r="H39" s="84"/>
      <c r="I39" s="84"/>
      <c r="J39" s="84"/>
      <c r="K39" s="139"/>
      <c r="L39" s="98"/>
      <c r="M39" s="99"/>
      <c r="N39" s="100"/>
      <c r="O39" s="98"/>
      <c r="P39" s="100"/>
      <c r="Q39" s="140"/>
      <c r="R39" s="98"/>
      <c r="S39" s="98"/>
      <c r="T39" s="87"/>
      <c r="U39" s="143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 customHeight="1">
      <c r="A40" s="102"/>
      <c r="B40" s="111"/>
      <c r="C40" s="112"/>
      <c r="D40" s="144"/>
      <c r="E40" s="114">
        <f t="shared" ref="E40:J40" si="6">SUM(E29:E39)</f>
        <v>80</v>
      </c>
      <c r="F40" s="114">
        <f t="shared" si="6"/>
        <v>30</v>
      </c>
      <c r="G40" s="114">
        <f t="shared" si="6"/>
        <v>100</v>
      </c>
      <c r="H40" s="145">
        <f t="shared" si="6"/>
        <v>0</v>
      </c>
      <c r="I40" s="146">
        <f t="shared" si="6"/>
        <v>0</v>
      </c>
      <c r="J40" s="147">
        <f t="shared" si="6"/>
        <v>22</v>
      </c>
      <c r="K40" s="117">
        <f>SUM(K31:K37)</f>
        <v>0</v>
      </c>
      <c r="L40" s="118"/>
      <c r="M40" s="118"/>
      <c r="N40" s="9"/>
      <c r="O40" s="20"/>
      <c r="P40" s="20"/>
      <c r="Q40" s="148"/>
      <c r="R40" s="149"/>
      <c r="S40" s="149"/>
      <c r="T40" s="149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75" customHeight="1">
      <c r="A41" s="122"/>
      <c r="B41" s="123"/>
      <c r="C41" s="124"/>
      <c r="D41" s="125" t="s">
        <v>71</v>
      </c>
      <c r="E41" s="126">
        <f>SUM(E40:I40)</f>
        <v>210</v>
      </c>
      <c r="F41" s="124"/>
      <c r="G41" s="124"/>
      <c r="H41" s="150" t="s">
        <v>95</v>
      </c>
      <c r="I41" s="151"/>
      <c r="J41" s="152">
        <f>J25+J40</f>
        <v>45</v>
      </c>
      <c r="K41" s="128"/>
      <c r="L41" s="124"/>
      <c r="M41" s="124"/>
      <c r="N41" s="9"/>
      <c r="O41" s="9"/>
      <c r="P41" s="9"/>
      <c r="Q41" s="129"/>
      <c r="R41" s="9"/>
      <c r="S41" s="9"/>
      <c r="T41" s="9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.75" customHeight="1">
      <c r="A42" s="68"/>
      <c r="B42" s="130"/>
      <c r="C42" s="131" t="s">
        <v>96</v>
      </c>
      <c r="D42" s="124"/>
      <c r="E42" s="124"/>
      <c r="F42" s="124"/>
      <c r="G42" s="124"/>
      <c r="H42" s="124"/>
      <c r="I42" s="124"/>
      <c r="J42" s="127"/>
      <c r="K42" s="128"/>
      <c r="L42" s="124"/>
      <c r="M42" s="124"/>
      <c r="N42" s="9"/>
      <c r="O42" s="9"/>
      <c r="P42" s="9"/>
      <c r="Q42" s="129"/>
      <c r="R42" s="270" t="s">
        <v>18</v>
      </c>
      <c r="S42" s="271"/>
      <c r="T42" s="272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22.5" customHeight="1">
      <c r="A43" s="68"/>
      <c r="B43" s="74" t="s">
        <v>19</v>
      </c>
      <c r="C43" s="75" t="s">
        <v>20</v>
      </c>
      <c r="D43" s="153" t="s">
        <v>21</v>
      </c>
      <c r="E43" s="76" t="s">
        <v>22</v>
      </c>
      <c r="F43" s="76" t="s">
        <v>23</v>
      </c>
      <c r="G43" s="76" t="s">
        <v>24</v>
      </c>
      <c r="H43" s="76" t="s">
        <v>25</v>
      </c>
      <c r="I43" s="76" t="s">
        <v>26</v>
      </c>
      <c r="J43" s="76" t="s">
        <v>27</v>
      </c>
      <c r="K43" s="77" t="s">
        <v>28</v>
      </c>
      <c r="L43" s="79" t="s">
        <v>29</v>
      </c>
      <c r="M43" s="79" t="s">
        <v>30</v>
      </c>
      <c r="N43" s="132"/>
      <c r="O43" s="79" t="s">
        <v>32</v>
      </c>
      <c r="P43" s="79" t="s">
        <v>33</v>
      </c>
      <c r="Q43" s="79" t="s">
        <v>34</v>
      </c>
      <c r="R43" s="133" t="s">
        <v>35</v>
      </c>
      <c r="S43" s="133" t="s">
        <v>36</v>
      </c>
      <c r="T43" s="133" t="s">
        <v>37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42.75" customHeight="1">
      <c r="A44" s="154" t="s">
        <v>38</v>
      </c>
      <c r="B44" s="84">
        <v>1</v>
      </c>
      <c r="C44" s="85" t="s">
        <v>97</v>
      </c>
      <c r="D44" s="84"/>
      <c r="E44" s="84">
        <v>10</v>
      </c>
      <c r="F44" s="84"/>
      <c r="G44" s="84"/>
      <c r="H44" s="84">
        <v>20</v>
      </c>
      <c r="I44" s="84"/>
      <c r="J44" s="84">
        <v>3</v>
      </c>
      <c r="K44" s="84"/>
      <c r="L44" s="86"/>
      <c r="M44" s="84" t="b">
        <f>IF(AND(ISNA(MATCH($B44,"#REF!,0)),ISNA(MATCH($B17,#REF!,0))),"""",""*"")"))),TRUE())</f>
        <v>0</v>
      </c>
      <c r="N44" s="84" t="str">
        <f>"#REF!"</f>
        <v>#REF!</v>
      </c>
      <c r="O44" s="84"/>
      <c r="P44" s="86"/>
      <c r="Q44" s="84" t="s">
        <v>34</v>
      </c>
      <c r="R44" s="87" t="s">
        <v>98</v>
      </c>
      <c r="S44" s="87" t="s">
        <v>99</v>
      </c>
      <c r="T44" s="87" t="s">
        <v>42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42.75" customHeight="1">
      <c r="A45" s="155"/>
      <c r="B45" s="89">
        <v>2</v>
      </c>
      <c r="C45" s="90" t="s">
        <v>100</v>
      </c>
      <c r="D45" s="89"/>
      <c r="E45" s="89">
        <v>10</v>
      </c>
      <c r="F45" s="89"/>
      <c r="G45" s="89"/>
      <c r="H45" s="89">
        <v>10</v>
      </c>
      <c r="I45" s="89"/>
      <c r="J45" s="89">
        <v>2</v>
      </c>
      <c r="K45" s="91"/>
      <c r="L45" s="92"/>
      <c r="M45" s="93"/>
      <c r="N45" s="94"/>
      <c r="O45" s="94"/>
      <c r="P45" s="92" t="s">
        <v>33</v>
      </c>
      <c r="Q45" s="92"/>
      <c r="R45" s="95" t="s">
        <v>101</v>
      </c>
      <c r="S45" s="95" t="s">
        <v>102</v>
      </c>
      <c r="T45" s="95" t="s">
        <v>103</v>
      </c>
      <c r="U45" s="10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36" customHeight="1">
      <c r="A46" s="88" t="b">
        <f>IF(ISBLANK(B44),"",IF(ISNA(MATCH(B44,"#REF!,0)),""?"",""+""))")),TRUE()))</f>
        <v>0</v>
      </c>
      <c r="B46" s="84">
        <v>3</v>
      </c>
      <c r="C46" s="85" t="s">
        <v>104</v>
      </c>
      <c r="D46" s="84"/>
      <c r="E46" s="84">
        <v>10</v>
      </c>
      <c r="F46" s="84"/>
      <c r="G46" s="84">
        <v>10</v>
      </c>
      <c r="H46" s="84">
        <v>10</v>
      </c>
      <c r="I46" s="84"/>
      <c r="J46" s="84">
        <v>3</v>
      </c>
      <c r="K46" s="84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34:I34))))"))),TRUE())</f>
        <v>1</v>
      </c>
      <c r="L46" s="86"/>
      <c r="M46" s="84" t="b">
        <f>IF(AND(ISNA(MATCH($B46,"#REF!,0)),ISNA(MATCH($B34,#REF!,0))),"""",""*"")"))),TRUE())</f>
        <v>0</v>
      </c>
      <c r="N46" s="84" t="str">
        <f>"#REF!"</f>
        <v>#REF!</v>
      </c>
      <c r="O46" s="84"/>
      <c r="P46" s="86" t="s">
        <v>33</v>
      </c>
      <c r="Q46" s="84"/>
      <c r="R46" s="87" t="s">
        <v>105</v>
      </c>
      <c r="S46" s="87" t="s">
        <v>106</v>
      </c>
      <c r="T46" s="87" t="s">
        <v>58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31.5" customHeight="1">
      <c r="A47" s="88"/>
      <c r="B47" s="89">
        <v>4</v>
      </c>
      <c r="C47" s="90" t="s">
        <v>107</v>
      </c>
      <c r="D47" s="89"/>
      <c r="E47" s="89">
        <v>20</v>
      </c>
      <c r="F47" s="89"/>
      <c r="G47" s="89"/>
      <c r="H47" s="89">
        <v>20</v>
      </c>
      <c r="I47" s="89"/>
      <c r="J47" s="89">
        <v>3</v>
      </c>
      <c r="K47" s="91"/>
      <c r="L47" s="92"/>
      <c r="M47" s="93"/>
      <c r="N47" s="94"/>
      <c r="O47" s="94"/>
      <c r="P47" s="92" t="s">
        <v>33</v>
      </c>
      <c r="Q47" s="92" t="s">
        <v>34</v>
      </c>
      <c r="R47" s="95" t="s">
        <v>108</v>
      </c>
      <c r="S47" s="95" t="s">
        <v>109</v>
      </c>
      <c r="T47" s="95" t="s">
        <v>46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66" customHeight="1">
      <c r="A48" s="88"/>
      <c r="B48" s="84">
        <v>5</v>
      </c>
      <c r="C48" s="85" t="s">
        <v>110</v>
      </c>
      <c r="D48" s="84"/>
      <c r="E48" s="84"/>
      <c r="F48" s="84"/>
      <c r="G48" s="84"/>
      <c r="H48" s="84">
        <v>30</v>
      </c>
      <c r="I48" s="84"/>
      <c r="J48" s="84">
        <v>2</v>
      </c>
      <c r="K48" s="84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30:I30))))"))),TRUE())</f>
        <v>1</v>
      </c>
      <c r="L48" s="86" t="s">
        <v>67</v>
      </c>
      <c r="M48" s="84" t="b">
        <f>IF(AND(ISNA(MATCH($B48,"#REF!,0)),ISNA(MATCH($B30,#REF!,0))),"""",""*"")"))),TRUE())</f>
        <v>0</v>
      </c>
      <c r="N48" s="84">
        <f>N47</f>
        <v>0</v>
      </c>
      <c r="O48" s="84" t="s">
        <v>32</v>
      </c>
      <c r="P48" s="86"/>
      <c r="Q48" s="84" t="s">
        <v>34</v>
      </c>
      <c r="R48" s="87" t="s">
        <v>111</v>
      </c>
      <c r="S48" s="87" t="s">
        <v>112</v>
      </c>
      <c r="T48" s="87" t="s">
        <v>113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52.5" customHeight="1">
      <c r="A49" s="88"/>
      <c r="B49" s="89">
        <v>6</v>
      </c>
      <c r="C49" s="296" t="s">
        <v>304</v>
      </c>
      <c r="D49" s="89"/>
      <c r="E49" s="89">
        <v>10</v>
      </c>
      <c r="F49" s="89"/>
      <c r="G49" s="89"/>
      <c r="H49" s="89">
        <v>20</v>
      </c>
      <c r="I49" s="89"/>
      <c r="J49" s="89">
        <v>3</v>
      </c>
      <c r="K49" s="91"/>
      <c r="L49" s="92" t="s">
        <v>67</v>
      </c>
      <c r="M49" s="93"/>
      <c r="N49" s="94"/>
      <c r="O49" s="94"/>
      <c r="P49" s="92" t="s">
        <v>33</v>
      </c>
      <c r="Q49" s="92" t="s">
        <v>34</v>
      </c>
      <c r="R49" s="95" t="s">
        <v>114</v>
      </c>
      <c r="S49" s="95" t="s">
        <v>115</v>
      </c>
      <c r="T49" s="95" t="s">
        <v>116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52.5" customHeight="1">
      <c r="A50" s="88"/>
      <c r="B50" s="84">
        <v>7</v>
      </c>
      <c r="C50" s="85" t="s">
        <v>117</v>
      </c>
      <c r="D50" s="84" t="s">
        <v>48</v>
      </c>
      <c r="E50" s="84">
        <v>10</v>
      </c>
      <c r="F50" s="84"/>
      <c r="G50" s="84">
        <v>10</v>
      </c>
      <c r="H50" s="84"/>
      <c r="I50" s="84"/>
      <c r="J50" s="84">
        <v>2</v>
      </c>
      <c r="K50" s="84"/>
      <c r="L50" s="86"/>
      <c r="M50" s="84"/>
      <c r="N50" s="84"/>
      <c r="O50" s="84"/>
      <c r="P50" s="86" t="s">
        <v>33</v>
      </c>
      <c r="Q50" s="84" t="s">
        <v>34</v>
      </c>
      <c r="R50" s="87" t="s">
        <v>118</v>
      </c>
      <c r="S50" s="87" t="s">
        <v>57</v>
      </c>
      <c r="T50" s="87" t="s">
        <v>58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48" customHeight="1">
      <c r="A51" s="136" t="b">
        <f>IF(ISBLANK("#REF!),"""",IF(ISNA(MATCH(#REF!,#REF!,0)),""?"",""+""))"),TRUE())</f>
        <v>0</v>
      </c>
      <c r="B51" s="89">
        <v>8</v>
      </c>
      <c r="C51" s="296" t="s">
        <v>305</v>
      </c>
      <c r="D51" s="89" t="s">
        <v>48</v>
      </c>
      <c r="E51" s="89">
        <v>10</v>
      </c>
      <c r="F51" s="89"/>
      <c r="G51" s="89"/>
      <c r="H51" s="89">
        <v>20</v>
      </c>
      <c r="I51" s="89"/>
      <c r="J51" s="89">
        <v>3</v>
      </c>
      <c r="K51" s="9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42:I42))))"))),TRUE())</f>
        <v>1</v>
      </c>
      <c r="L51" s="92" t="s">
        <v>67</v>
      </c>
      <c r="M51" s="93" t="b">
        <f>IF(AND(ISNA(MATCH($B56,"#REF!,0)),ISNA(MATCH($B42,#REF!,0))),"""",""*"")"))),TRUE())</f>
        <v>0</v>
      </c>
      <c r="N51" s="94">
        <v>3</v>
      </c>
      <c r="O51" s="94"/>
      <c r="P51" s="92" t="s">
        <v>33</v>
      </c>
      <c r="Q51" s="92" t="s">
        <v>34</v>
      </c>
      <c r="R51" s="95" t="s">
        <v>119</v>
      </c>
      <c r="S51" s="95" t="s">
        <v>120</v>
      </c>
      <c r="T51" s="95" t="s">
        <v>121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 customHeight="1">
      <c r="A52" s="88"/>
      <c r="B52" s="156"/>
      <c r="C52" s="156"/>
      <c r="D52" s="157"/>
      <c r="E52" s="158">
        <f t="shared" ref="E52:K52" si="7">SUM(E44:E51)</f>
        <v>80</v>
      </c>
      <c r="F52" s="158">
        <f t="shared" si="7"/>
        <v>0</v>
      </c>
      <c r="G52" s="158">
        <f t="shared" si="7"/>
        <v>20</v>
      </c>
      <c r="H52" s="158">
        <f t="shared" si="7"/>
        <v>130</v>
      </c>
      <c r="I52" s="159">
        <f t="shared" si="7"/>
        <v>0</v>
      </c>
      <c r="J52" s="160">
        <f t="shared" si="7"/>
        <v>21</v>
      </c>
      <c r="K52" s="117">
        <f t="shared" si="7"/>
        <v>0</v>
      </c>
      <c r="L52" s="118"/>
      <c r="M52" s="118"/>
      <c r="N52" s="9"/>
      <c r="O52" s="20"/>
      <c r="P52" s="20"/>
      <c r="Q52" s="148"/>
      <c r="R52" s="161"/>
      <c r="S52" s="161"/>
      <c r="T52" s="16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5.75" customHeight="1">
      <c r="A53" s="122"/>
      <c r="B53" s="128"/>
      <c r="C53" s="128"/>
      <c r="D53" s="125" t="s">
        <v>71</v>
      </c>
      <c r="E53" s="126">
        <f>SUM(E52:I52)</f>
        <v>230</v>
      </c>
      <c r="F53" s="124"/>
      <c r="G53" s="124"/>
      <c r="H53" s="124"/>
      <c r="I53" s="124"/>
      <c r="J53" s="127"/>
      <c r="K53" s="128"/>
      <c r="L53" s="124"/>
      <c r="M53" s="124"/>
      <c r="N53" s="9"/>
      <c r="O53" s="9"/>
      <c r="P53" s="9"/>
      <c r="Q53" s="129"/>
      <c r="R53" s="73"/>
      <c r="S53" s="73"/>
      <c r="T53" s="7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5.75" customHeight="1">
      <c r="A54" s="68"/>
      <c r="B54" s="130"/>
      <c r="C54" s="131" t="s">
        <v>122</v>
      </c>
      <c r="D54" s="124"/>
      <c r="E54" s="124"/>
      <c r="F54" s="124"/>
      <c r="G54" s="124"/>
      <c r="H54" s="124"/>
      <c r="I54" s="124"/>
      <c r="J54" s="127"/>
      <c r="K54" s="128"/>
      <c r="L54" s="124"/>
      <c r="M54" s="124"/>
      <c r="N54" s="9"/>
      <c r="O54" s="9"/>
      <c r="P54" s="9"/>
      <c r="Q54" s="129"/>
      <c r="R54" s="270" t="s">
        <v>18</v>
      </c>
      <c r="S54" s="271"/>
      <c r="T54" s="272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22.5" customHeight="1">
      <c r="A55" s="68"/>
      <c r="B55" s="74" t="s">
        <v>19</v>
      </c>
      <c r="C55" s="75" t="s">
        <v>20</v>
      </c>
      <c r="D55" s="153" t="s">
        <v>21</v>
      </c>
      <c r="E55" s="76" t="s">
        <v>22</v>
      </c>
      <c r="F55" s="76" t="s">
        <v>23</v>
      </c>
      <c r="G55" s="76" t="s">
        <v>24</v>
      </c>
      <c r="H55" s="76" t="s">
        <v>25</v>
      </c>
      <c r="I55" s="76" t="s">
        <v>26</v>
      </c>
      <c r="J55" s="76" t="s">
        <v>27</v>
      </c>
      <c r="K55" s="77" t="s">
        <v>28</v>
      </c>
      <c r="L55" s="79" t="s">
        <v>29</v>
      </c>
      <c r="M55" s="79" t="s">
        <v>30</v>
      </c>
      <c r="N55" s="132"/>
      <c r="O55" s="79" t="s">
        <v>32</v>
      </c>
      <c r="P55" s="79" t="s">
        <v>33</v>
      </c>
      <c r="Q55" s="79" t="s">
        <v>34</v>
      </c>
      <c r="R55" s="133" t="s">
        <v>35</v>
      </c>
      <c r="S55" s="133" t="s">
        <v>36</v>
      </c>
      <c r="T55" s="133" t="s">
        <v>37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38.25">
      <c r="A56" s="154" t="s">
        <v>38</v>
      </c>
      <c r="B56" s="84">
        <v>1</v>
      </c>
      <c r="C56" s="297" t="s">
        <v>306</v>
      </c>
      <c r="D56" s="84"/>
      <c r="E56" s="84">
        <v>10</v>
      </c>
      <c r="F56" s="84"/>
      <c r="G56" s="84"/>
      <c r="H56" s="84">
        <v>10</v>
      </c>
      <c r="I56" s="84"/>
      <c r="J56" s="84">
        <v>2</v>
      </c>
      <c r="K56" s="84"/>
      <c r="L56" s="86" t="s">
        <v>70</v>
      </c>
      <c r="M56" s="84"/>
      <c r="N56" s="84"/>
      <c r="O56" s="84" t="s">
        <v>32</v>
      </c>
      <c r="P56" s="86"/>
      <c r="Q56" s="84"/>
      <c r="R56" s="87" t="s">
        <v>123</v>
      </c>
      <c r="S56" s="87" t="s">
        <v>124</v>
      </c>
      <c r="T56" s="87" t="s">
        <v>125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84" customHeight="1">
      <c r="A57" s="88" t="b">
        <f>IF(ISBLANK(B56),"",IF(ISNA(MATCH(B56,"#REF!,0)),""?"",""+""))")),TRUE()))</f>
        <v>0</v>
      </c>
      <c r="B57" s="89">
        <v>2</v>
      </c>
      <c r="C57" s="90" t="s">
        <v>126</v>
      </c>
      <c r="D57" s="89"/>
      <c r="E57" s="89"/>
      <c r="F57" s="89"/>
      <c r="G57" s="89"/>
      <c r="H57" s="89">
        <v>20</v>
      </c>
      <c r="I57" s="89"/>
      <c r="J57" s="89">
        <v>20</v>
      </c>
      <c r="K57" s="9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44:I44))))"))),TRUE())</f>
        <v>1</v>
      </c>
      <c r="L57" s="92" t="s">
        <v>67</v>
      </c>
      <c r="M57" s="93" t="b">
        <f>IF(AND(ISNA(MATCH($B57,"#REF!,0)),ISNA(MATCH($B44,#REF!,0))),"""",""*"")"))),TRUE())</f>
        <v>0</v>
      </c>
      <c r="N57" s="94">
        <f>N50</f>
        <v>0</v>
      </c>
      <c r="O57" s="94"/>
      <c r="P57" s="92"/>
      <c r="Q57" s="92" t="s">
        <v>34</v>
      </c>
      <c r="R57" s="95" t="s">
        <v>127</v>
      </c>
      <c r="S57" s="95" t="s">
        <v>128</v>
      </c>
      <c r="T57" s="95" t="s">
        <v>129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53.25" customHeight="1">
      <c r="A58" s="88"/>
      <c r="B58" s="84">
        <v>3</v>
      </c>
      <c r="C58" s="85" t="s">
        <v>130</v>
      </c>
      <c r="D58" s="84"/>
      <c r="E58" s="84"/>
      <c r="F58" s="84"/>
      <c r="G58" s="84"/>
      <c r="H58" s="84"/>
      <c r="I58" s="84">
        <v>20</v>
      </c>
      <c r="J58" s="84">
        <v>2</v>
      </c>
      <c r="K58" s="84"/>
      <c r="L58" s="86"/>
      <c r="M58" s="84"/>
      <c r="N58" s="84"/>
      <c r="O58" s="84"/>
      <c r="P58" s="86"/>
      <c r="Q58" s="84" t="s">
        <v>34</v>
      </c>
      <c r="R58" s="87" t="s">
        <v>131</v>
      </c>
      <c r="S58" s="87" t="s">
        <v>132</v>
      </c>
      <c r="T58" s="87" t="s">
        <v>133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52.5" hidden="1" customHeight="1">
      <c r="A59" s="88"/>
      <c r="B59" s="89">
        <v>4</v>
      </c>
      <c r="C59" s="90"/>
      <c r="D59" s="89"/>
      <c r="E59" s="89"/>
      <c r="F59" s="89"/>
      <c r="G59" s="89"/>
      <c r="H59" s="89"/>
      <c r="I59" s="89"/>
      <c r="J59" s="89"/>
      <c r="K59" s="91"/>
      <c r="L59" s="92"/>
      <c r="M59" s="93"/>
      <c r="N59" s="94"/>
      <c r="O59" s="94"/>
      <c r="P59" s="92"/>
      <c r="Q59" s="92"/>
      <c r="R59" s="95"/>
      <c r="S59" s="95"/>
      <c r="T59" s="95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 hidden="1" customHeight="1">
      <c r="A60" s="136" t="b">
        <f>IF(ISBLANK("#REF!),"""",IF(ISNA(MATCH(#REF!,#REF!,0)),""?"",""+""))"),TRUE())</f>
        <v>0</v>
      </c>
      <c r="B60" s="84">
        <v>5</v>
      </c>
      <c r="C60" s="56"/>
      <c r="D60" s="162"/>
      <c r="E60" s="162"/>
      <c r="F60" s="162"/>
      <c r="G60" s="162"/>
      <c r="H60" s="162"/>
      <c r="I60" s="162"/>
      <c r="J60" s="162"/>
      <c r="K60" s="163"/>
      <c r="L60" s="164"/>
      <c r="M60" s="56"/>
      <c r="N60" s="165"/>
      <c r="O60" s="164"/>
      <c r="P60" s="165"/>
      <c r="Q60" s="164"/>
      <c r="R60" s="165"/>
      <c r="S60" s="165"/>
      <c r="T60" s="164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 customHeight="1">
      <c r="A61" s="88"/>
      <c r="B61" s="156"/>
      <c r="C61" s="156"/>
      <c r="D61" s="157"/>
      <c r="E61" s="158">
        <f t="shared" ref="E61:J61" si="8">SUM(E56:E60)</f>
        <v>10</v>
      </c>
      <c r="F61" s="158">
        <f t="shared" si="8"/>
        <v>0</v>
      </c>
      <c r="G61" s="158">
        <f t="shared" si="8"/>
        <v>0</v>
      </c>
      <c r="H61" s="158">
        <f t="shared" si="8"/>
        <v>30</v>
      </c>
      <c r="I61" s="159">
        <f t="shared" si="8"/>
        <v>20</v>
      </c>
      <c r="J61" s="160">
        <f t="shared" si="8"/>
        <v>24</v>
      </c>
      <c r="K61" s="117">
        <f>SUM(K51:K60)</f>
        <v>0</v>
      </c>
      <c r="L61" s="118"/>
      <c r="M61" s="118"/>
      <c r="N61" s="9"/>
      <c r="O61" s="20"/>
      <c r="P61" s="20"/>
      <c r="Q61" s="148"/>
      <c r="R61" s="161"/>
      <c r="S61" s="161"/>
      <c r="T61" s="16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5.75" customHeight="1">
      <c r="A62" s="122"/>
      <c r="B62" s="128"/>
      <c r="C62" s="128"/>
      <c r="D62" s="125" t="s">
        <v>71</v>
      </c>
      <c r="E62" s="126">
        <f>SUM(E61:I61)</f>
        <v>60</v>
      </c>
      <c r="F62" s="124"/>
      <c r="G62" s="124"/>
      <c r="H62" s="150" t="s">
        <v>95</v>
      </c>
      <c r="I62" s="151"/>
      <c r="J62" s="152">
        <f>J52+J61</f>
        <v>45</v>
      </c>
      <c r="K62" s="128"/>
      <c r="L62" s="124"/>
      <c r="M62" s="124"/>
      <c r="N62" s="9"/>
      <c r="O62" s="9"/>
      <c r="P62" s="9"/>
      <c r="Q62" s="129"/>
      <c r="R62" s="73"/>
      <c r="S62" s="73"/>
      <c r="T62" s="7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 customHeight="1">
      <c r="A63" s="68"/>
      <c r="B63" s="166"/>
      <c r="C63" s="167" t="s">
        <v>134</v>
      </c>
      <c r="D63" s="157"/>
      <c r="E63" s="158">
        <f t="shared" ref="E63:H63" si="9">SUM(E25,E40,E52,E61)</f>
        <v>284</v>
      </c>
      <c r="F63" s="158">
        <f t="shared" si="9"/>
        <v>50</v>
      </c>
      <c r="G63" s="158">
        <f t="shared" si="9"/>
        <v>210</v>
      </c>
      <c r="H63" s="158">
        <f t="shared" si="9"/>
        <v>190</v>
      </c>
      <c r="I63" s="159">
        <f>SUM(_sem1,_sem2,_sem3,_sem4)</f>
        <v>20</v>
      </c>
      <c r="J63" s="168">
        <f>SUM(J25,J40,J52,J61)</f>
        <v>90</v>
      </c>
      <c r="K63" s="169" t="e">
        <f>SUM("#REF!)")</f>
        <v>#VALUE!</v>
      </c>
      <c r="L63" s="124"/>
      <c r="M63" s="20"/>
      <c r="N63" s="9"/>
      <c r="O63" s="9"/>
      <c r="P63" s="9"/>
      <c r="Q63" s="129"/>
      <c r="R63" s="128"/>
      <c r="S63" s="128"/>
      <c r="T63" s="128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5.75" customHeight="1">
      <c r="A64" s="122"/>
      <c r="B64" s="128"/>
      <c r="C64" s="128"/>
      <c r="D64" s="125" t="s">
        <v>71</v>
      </c>
      <c r="E64" s="126">
        <f>SUM(suma1,suma2,suma3,suma4)</f>
        <v>754</v>
      </c>
      <c r="F64" s="124"/>
      <c r="G64" s="124"/>
      <c r="H64" s="124"/>
      <c r="I64" s="124"/>
      <c r="J64" s="124"/>
      <c r="K64" s="73"/>
      <c r="L64" s="124"/>
      <c r="M64" s="124"/>
      <c r="N64" s="9"/>
      <c r="O64" s="9"/>
      <c r="P64" s="9"/>
      <c r="Q64" s="129"/>
      <c r="R64" s="128"/>
      <c r="S64" s="128"/>
      <c r="T64" s="128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 customHeight="1">
      <c r="A65" s="68"/>
      <c r="B65" s="128"/>
      <c r="C65" s="170" t="s">
        <v>135</v>
      </c>
      <c r="D65" s="171"/>
      <c r="E65" s="171"/>
      <c r="F65" s="171"/>
      <c r="G65" s="171"/>
      <c r="H65" s="171"/>
      <c r="I65" s="171"/>
      <c r="J65" s="171"/>
      <c r="K65" s="172"/>
      <c r="L65" s="171"/>
      <c r="M65" s="124"/>
      <c r="N65" s="9"/>
      <c r="O65" s="9"/>
      <c r="P65" s="9"/>
      <c r="Q65" s="129"/>
      <c r="R65" s="73"/>
      <c r="S65" s="73"/>
      <c r="T65" s="73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 customHeight="1">
      <c r="A66" s="68"/>
      <c r="B66" s="128"/>
      <c r="C66" s="173"/>
      <c r="D66" s="174"/>
      <c r="E66" s="124"/>
      <c r="F66" s="124"/>
      <c r="G66" s="124"/>
      <c r="H66" s="124"/>
      <c r="I66" s="124"/>
      <c r="J66" s="124"/>
      <c r="K66" s="128"/>
      <c r="L66" s="124"/>
      <c r="M66" s="124"/>
      <c r="N66" s="9"/>
      <c r="O66" s="9"/>
      <c r="P66" s="9"/>
      <c r="Q66" s="129"/>
      <c r="R66" s="73"/>
      <c r="S66" s="73"/>
      <c r="T66" s="7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5.75" customHeight="1">
      <c r="A67" s="68"/>
      <c r="B67" s="128"/>
      <c r="C67" s="175" t="s">
        <v>136</v>
      </c>
      <c r="D67" s="176">
        <f>SUM(suma1,suma2,suma3,suma4)</f>
        <v>754</v>
      </c>
      <c r="E67" s="124"/>
      <c r="F67" s="124"/>
      <c r="G67" s="124"/>
      <c r="H67" s="124"/>
      <c r="I67" s="124"/>
      <c r="J67" s="124"/>
      <c r="K67" s="128"/>
      <c r="L67" s="124"/>
      <c r="M67" s="124"/>
      <c r="N67" s="9"/>
      <c r="O67" s="9"/>
      <c r="P67" s="9"/>
      <c r="Q67" s="129"/>
      <c r="R67" s="73"/>
      <c r="S67" s="73"/>
      <c r="T67" s="73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 hidden="1" customHeight="1">
      <c r="A68" s="68"/>
      <c r="B68" s="128"/>
      <c r="C68" s="177" t="s">
        <v>137</v>
      </c>
      <c r="D68" s="176">
        <v>0</v>
      </c>
      <c r="E68" s="124"/>
      <c r="F68" s="124"/>
      <c r="G68" s="124"/>
      <c r="H68" s="124"/>
      <c r="I68" s="124"/>
      <c r="J68" s="124"/>
      <c r="K68" s="128"/>
      <c r="L68" s="124"/>
      <c r="M68" s="124"/>
      <c r="N68" s="9"/>
      <c r="O68" s="9"/>
      <c r="P68" s="9"/>
      <c r="Q68" s="129"/>
      <c r="R68" s="73"/>
      <c r="S68" s="73"/>
      <c r="T68" s="7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 customHeight="1">
      <c r="A69" s="68"/>
      <c r="B69" s="128"/>
      <c r="C69" s="178" t="s">
        <v>138</v>
      </c>
      <c r="D69" s="179">
        <f>SUM(D67:D68)</f>
        <v>754</v>
      </c>
      <c r="E69" s="124"/>
      <c r="F69" s="124"/>
      <c r="G69" s="124"/>
      <c r="H69" s="124"/>
      <c r="I69" s="124"/>
      <c r="J69" s="124"/>
      <c r="K69" s="128"/>
      <c r="L69" s="124"/>
      <c r="M69" s="124"/>
      <c r="N69" s="9"/>
      <c r="O69" s="9"/>
      <c r="P69" s="9"/>
      <c r="Q69" s="129"/>
      <c r="R69" s="73"/>
      <c r="S69" s="73"/>
      <c r="T69" s="73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24.75" customHeight="1">
      <c r="A70" s="68"/>
      <c r="B70" s="1"/>
      <c r="C70" s="180" t="s">
        <v>139</v>
      </c>
      <c r="D70" s="181">
        <f>0.5*2/3*90*25</f>
        <v>750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73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 customHeight="1">
      <c r="A71" s="1"/>
      <c r="B71" s="1"/>
      <c r="C71" s="177" t="s">
        <v>140</v>
      </c>
      <c r="D71" s="176">
        <v>90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7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 customHeight="1">
      <c r="A72" s="1"/>
      <c r="B72" s="1"/>
      <c r="C72" s="178" t="s">
        <v>141</v>
      </c>
      <c r="D72" s="182">
        <f ca="1">SUMIF(L10:N58,"=obi",J10:J58)</f>
        <v>38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73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26.25" customHeight="1">
      <c r="A73" s="1"/>
      <c r="B73" s="1"/>
      <c r="C73" s="183" t="s">
        <v>142</v>
      </c>
      <c r="D73" s="184">
        <f>0.3*90</f>
        <v>27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7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26.25" customHeight="1">
      <c r="A74" s="1"/>
      <c r="B74" s="1"/>
      <c r="C74" s="185" t="s">
        <v>143</v>
      </c>
      <c r="D74" s="186">
        <f>SUM(F63:I63)</f>
        <v>470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73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30" customHeight="1">
      <c r="A75" s="1"/>
      <c r="B75" s="1"/>
      <c r="C75" s="187" t="s">
        <v>144</v>
      </c>
      <c r="D75" s="160">
        <f>SUMIF(P10:P58,"=Prakt.",J10:J58)</f>
        <v>50</v>
      </c>
      <c r="E75" s="1"/>
      <c r="F75" s="1"/>
      <c r="G75" s="1"/>
      <c r="H75" s="1"/>
      <c r="I75" s="188"/>
      <c r="J75" s="1"/>
      <c r="K75" s="1"/>
      <c r="L75" s="1"/>
      <c r="M75" s="1"/>
      <c r="N75" s="1"/>
      <c r="O75" s="1"/>
      <c r="P75" s="73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49.5" customHeight="1">
      <c r="A76" s="1"/>
      <c r="B76" s="1"/>
      <c r="C76" s="189" t="s">
        <v>145</v>
      </c>
      <c r="D76" s="160">
        <f>SUMIF(Q10:Q58,"=Bad.",J10:J58)</f>
        <v>60</v>
      </c>
      <c r="E76" s="1"/>
      <c r="F76" s="1"/>
      <c r="G76" s="1"/>
      <c r="H76" s="1"/>
      <c r="I76" s="1"/>
      <c r="J76" s="190"/>
      <c r="K76" s="1"/>
      <c r="L76" s="1"/>
      <c r="M76" s="1"/>
      <c r="N76" s="1"/>
      <c r="O76" s="1"/>
      <c r="P76" s="73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60" customHeight="1">
      <c r="A77" s="1"/>
      <c r="B77" s="1"/>
      <c r="C77" s="189" t="s">
        <v>146</v>
      </c>
      <c r="D77" s="191">
        <f>(D76/D71)*100</f>
        <v>66.666666666666657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73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5.75" customHeight="1">
      <c r="A78" s="1"/>
      <c r="B78" s="1"/>
      <c r="C78" s="192" t="s">
        <v>147</v>
      </c>
      <c r="D78" s="160">
        <f>SUMIF(O10:O58,"=Podst.",J10:J58)</f>
        <v>18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73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73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75" customHeight="1">
      <c r="A80" s="1"/>
      <c r="B80" s="1"/>
      <c r="C80" s="193" t="s">
        <v>148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73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325.5" customHeight="1">
      <c r="A81" s="1"/>
      <c r="B81" s="1"/>
      <c r="C81" s="273" t="s">
        <v>149</v>
      </c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5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 customHeight="1">
      <c r="A82" s="1"/>
      <c r="B82" s="1"/>
      <c r="C82" s="1"/>
      <c r="D82" s="10"/>
      <c r="E82" s="10"/>
      <c r="F82" s="10"/>
      <c r="G82" s="10"/>
      <c r="H82" s="10"/>
      <c r="I82" s="10"/>
      <c r="J82" s="8"/>
      <c r="K82" s="1"/>
      <c r="L82" s="8"/>
      <c r="M82" s="8"/>
      <c r="N82" s="8"/>
      <c r="O82" s="8"/>
      <c r="P82" s="9"/>
      <c r="Q82" s="10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 customHeight="1">
      <c r="A83" s="1"/>
      <c r="B83" s="1"/>
      <c r="C83" s="1"/>
      <c r="D83" s="10"/>
      <c r="E83" s="10"/>
      <c r="F83" s="10"/>
      <c r="G83" s="10"/>
      <c r="H83" s="10"/>
      <c r="I83" s="10"/>
      <c r="J83" s="8"/>
      <c r="K83" s="1"/>
      <c r="L83" s="8"/>
      <c r="M83" s="8"/>
      <c r="N83" s="8"/>
      <c r="O83" s="8"/>
      <c r="P83" s="9"/>
      <c r="Q83" s="10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 customHeight="1">
      <c r="A84" s="1"/>
      <c r="B84" s="1"/>
      <c r="C84" s="1"/>
      <c r="D84" s="10"/>
      <c r="E84" s="10"/>
      <c r="F84" s="10"/>
      <c r="G84" s="10"/>
      <c r="H84" s="10"/>
      <c r="I84" s="10"/>
      <c r="J84" s="8"/>
      <c r="K84" s="1"/>
      <c r="L84" s="8"/>
      <c r="M84" s="8"/>
      <c r="N84" s="8"/>
      <c r="O84" s="8"/>
      <c r="P84" s="9"/>
      <c r="Q84" s="10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 customHeight="1">
      <c r="A85" s="1"/>
      <c r="B85" s="1"/>
      <c r="C85" s="1"/>
      <c r="D85" s="10"/>
      <c r="E85" s="10"/>
      <c r="F85" s="10"/>
      <c r="G85" s="10"/>
      <c r="H85" s="10"/>
      <c r="I85" s="10"/>
      <c r="J85" s="8"/>
      <c r="K85" s="1"/>
      <c r="L85" s="8"/>
      <c r="M85" s="8"/>
      <c r="N85" s="8"/>
      <c r="O85" s="8"/>
      <c r="P85" s="9"/>
      <c r="Q85" s="10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 customHeight="1">
      <c r="A86" s="1"/>
      <c r="B86" s="1"/>
      <c r="C86" s="1"/>
      <c r="D86" s="10"/>
      <c r="E86" s="10"/>
      <c r="F86" s="10"/>
      <c r="G86" s="10"/>
      <c r="H86" s="10"/>
      <c r="I86" s="10"/>
      <c r="J86" s="8"/>
      <c r="K86" s="1"/>
      <c r="L86" s="8"/>
      <c r="M86" s="8"/>
      <c r="N86" s="8"/>
      <c r="O86" s="8"/>
      <c r="P86" s="9"/>
      <c r="Q86" s="10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 customHeight="1">
      <c r="A87" s="1"/>
      <c r="B87" s="1"/>
      <c r="C87" s="1"/>
      <c r="D87" s="10"/>
      <c r="E87" s="10"/>
      <c r="F87" s="10"/>
      <c r="G87" s="10"/>
      <c r="H87" s="10"/>
      <c r="I87" s="10"/>
      <c r="J87" s="8"/>
      <c r="K87" s="1"/>
      <c r="L87" s="8"/>
      <c r="M87" s="8"/>
      <c r="N87" s="8"/>
      <c r="O87" s="8"/>
      <c r="P87" s="9"/>
      <c r="Q87" s="10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 customHeight="1">
      <c r="A88" s="1"/>
      <c r="B88" s="1"/>
      <c r="C88" s="1"/>
      <c r="D88" s="10"/>
      <c r="E88" s="10"/>
      <c r="F88" s="10"/>
      <c r="G88" s="10"/>
      <c r="H88" s="10"/>
      <c r="I88" s="10"/>
      <c r="J88" s="8"/>
      <c r="K88" s="1"/>
      <c r="L88" s="8"/>
      <c r="M88" s="8"/>
      <c r="N88" s="8"/>
      <c r="O88" s="8"/>
      <c r="P88" s="9"/>
      <c r="Q88" s="10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 customHeight="1">
      <c r="A89" s="1"/>
      <c r="B89" s="1"/>
      <c r="C89" s="1"/>
      <c r="D89" s="10"/>
      <c r="E89" s="10"/>
      <c r="F89" s="10"/>
      <c r="G89" s="10"/>
      <c r="H89" s="10"/>
      <c r="I89" s="10"/>
      <c r="J89" s="8"/>
      <c r="K89" s="1"/>
      <c r="L89" s="8"/>
      <c r="M89" s="8"/>
      <c r="N89" s="8"/>
      <c r="O89" s="8"/>
      <c r="P89" s="9"/>
      <c r="Q89" s="10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 customHeight="1">
      <c r="A90" s="1"/>
      <c r="B90" s="1"/>
      <c r="C90" s="1"/>
      <c r="D90" s="10"/>
      <c r="E90" s="10"/>
      <c r="F90" s="10"/>
      <c r="G90" s="10"/>
      <c r="H90" s="10"/>
      <c r="I90" s="10"/>
      <c r="J90" s="8"/>
      <c r="K90" s="1"/>
      <c r="L90" s="8"/>
      <c r="M90" s="8"/>
      <c r="N90" s="8"/>
      <c r="O90" s="8"/>
      <c r="P90" s="9"/>
      <c r="Q90" s="10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 customHeight="1">
      <c r="A91" s="1"/>
      <c r="B91" s="1"/>
      <c r="C91" s="1"/>
      <c r="D91" s="10"/>
      <c r="E91" s="10"/>
      <c r="F91" s="10"/>
      <c r="G91" s="10"/>
      <c r="H91" s="10"/>
      <c r="I91" s="10"/>
      <c r="J91" s="8"/>
      <c r="K91" s="1"/>
      <c r="L91" s="8"/>
      <c r="M91" s="8"/>
      <c r="N91" s="8"/>
      <c r="O91" s="8"/>
      <c r="P91" s="9"/>
      <c r="Q91" s="10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 customHeight="1">
      <c r="A92" s="1"/>
      <c r="B92" s="1"/>
      <c r="C92" s="1"/>
      <c r="D92" s="10"/>
      <c r="E92" s="10"/>
      <c r="F92" s="10"/>
      <c r="G92" s="10"/>
      <c r="H92" s="10"/>
      <c r="I92" s="10"/>
      <c r="J92" s="8"/>
      <c r="K92" s="1"/>
      <c r="L92" s="8"/>
      <c r="M92" s="8"/>
      <c r="N92" s="8"/>
      <c r="O92" s="8"/>
      <c r="P92" s="9"/>
      <c r="Q92" s="10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 customHeight="1">
      <c r="A93" s="1"/>
      <c r="B93" s="1"/>
      <c r="C93" s="1"/>
      <c r="D93" s="10"/>
      <c r="E93" s="10"/>
      <c r="F93" s="10"/>
      <c r="G93" s="10"/>
      <c r="H93" s="10"/>
      <c r="I93" s="10"/>
      <c r="J93" s="8"/>
      <c r="K93" s="1"/>
      <c r="L93" s="8"/>
      <c r="M93" s="8"/>
      <c r="N93" s="8"/>
      <c r="O93" s="8"/>
      <c r="P93" s="9"/>
      <c r="Q93" s="10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 customHeight="1">
      <c r="A94" s="1"/>
      <c r="B94" s="1"/>
      <c r="C94" s="1"/>
      <c r="D94" s="10"/>
      <c r="E94" s="10"/>
      <c r="F94" s="10"/>
      <c r="G94" s="10"/>
      <c r="H94" s="10"/>
      <c r="I94" s="10"/>
      <c r="J94" s="8"/>
      <c r="K94" s="1"/>
      <c r="L94" s="8"/>
      <c r="M94" s="8"/>
      <c r="N94" s="8"/>
      <c r="O94" s="8"/>
      <c r="P94" s="9"/>
      <c r="Q94" s="10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 customHeight="1">
      <c r="A95" s="1"/>
      <c r="B95" s="1"/>
      <c r="C95" s="1"/>
      <c r="D95" s="10"/>
      <c r="E95" s="10"/>
      <c r="F95" s="10"/>
      <c r="G95" s="10"/>
      <c r="H95" s="10"/>
      <c r="I95" s="10"/>
      <c r="J95" s="8"/>
      <c r="K95" s="1"/>
      <c r="L95" s="8"/>
      <c r="M95" s="8"/>
      <c r="N95" s="8"/>
      <c r="O95" s="8"/>
      <c r="P95" s="9"/>
      <c r="Q95" s="10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 customHeight="1">
      <c r="A96" s="1"/>
      <c r="B96" s="1"/>
      <c r="C96" s="1"/>
      <c r="D96" s="10"/>
      <c r="E96" s="10"/>
      <c r="F96" s="10"/>
      <c r="G96" s="10"/>
      <c r="H96" s="10"/>
      <c r="I96" s="10"/>
      <c r="J96" s="8"/>
      <c r="K96" s="1"/>
      <c r="L96" s="8"/>
      <c r="M96" s="8"/>
      <c r="N96" s="8"/>
      <c r="O96" s="8"/>
      <c r="P96" s="9"/>
      <c r="Q96" s="10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 customHeight="1">
      <c r="A97" s="1"/>
      <c r="B97" s="1"/>
      <c r="C97" s="1"/>
      <c r="D97" s="10"/>
      <c r="E97" s="10"/>
      <c r="F97" s="10"/>
      <c r="G97" s="10"/>
      <c r="H97" s="10"/>
      <c r="I97" s="10"/>
      <c r="J97" s="8"/>
      <c r="K97" s="1"/>
      <c r="L97" s="8"/>
      <c r="M97" s="8"/>
      <c r="N97" s="8"/>
      <c r="O97" s="8"/>
      <c r="P97" s="9"/>
      <c r="Q97" s="10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 customHeight="1">
      <c r="A98" s="1"/>
      <c r="B98" s="1"/>
      <c r="C98" s="1"/>
      <c r="D98" s="10"/>
      <c r="E98" s="10"/>
      <c r="F98" s="10"/>
      <c r="G98" s="10"/>
      <c r="H98" s="10"/>
      <c r="I98" s="10"/>
      <c r="J98" s="8"/>
      <c r="K98" s="1"/>
      <c r="L98" s="8"/>
      <c r="M98" s="8"/>
      <c r="N98" s="8"/>
      <c r="O98" s="8"/>
      <c r="P98" s="9"/>
      <c r="Q98" s="10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 customHeight="1">
      <c r="A99" s="1"/>
      <c r="B99" s="1"/>
      <c r="C99" s="1"/>
      <c r="D99" s="10"/>
      <c r="E99" s="10"/>
      <c r="F99" s="10"/>
      <c r="G99" s="10"/>
      <c r="H99" s="10"/>
      <c r="I99" s="10"/>
      <c r="J99" s="8"/>
      <c r="K99" s="1"/>
      <c r="L99" s="8"/>
      <c r="M99" s="8"/>
      <c r="N99" s="8"/>
      <c r="O99" s="8"/>
      <c r="P99" s="9"/>
      <c r="Q99" s="10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 customHeight="1">
      <c r="A100" s="1"/>
      <c r="B100" s="1"/>
      <c r="C100" s="1"/>
      <c r="D100" s="10"/>
      <c r="E100" s="10"/>
      <c r="F100" s="10"/>
      <c r="G100" s="10"/>
      <c r="H100" s="10"/>
      <c r="I100" s="10"/>
      <c r="J100" s="8"/>
      <c r="K100" s="1"/>
      <c r="L100" s="8"/>
      <c r="M100" s="8"/>
      <c r="N100" s="8"/>
      <c r="O100" s="8"/>
      <c r="P100" s="9"/>
      <c r="Q100" s="10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 customHeight="1">
      <c r="A101" s="1"/>
      <c r="B101" s="1"/>
      <c r="C101" s="1"/>
      <c r="D101" s="10"/>
      <c r="E101" s="10"/>
      <c r="F101" s="10"/>
      <c r="G101" s="10"/>
      <c r="H101" s="10"/>
      <c r="I101" s="10"/>
      <c r="J101" s="8"/>
      <c r="K101" s="1"/>
      <c r="L101" s="8"/>
      <c r="M101" s="8"/>
      <c r="N101" s="8"/>
      <c r="O101" s="8"/>
      <c r="P101" s="9"/>
      <c r="Q101" s="10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 customHeight="1">
      <c r="A102" s="1"/>
      <c r="B102" s="1"/>
      <c r="C102" s="1"/>
      <c r="D102" s="10"/>
      <c r="E102" s="10"/>
      <c r="F102" s="10"/>
      <c r="G102" s="10"/>
      <c r="H102" s="10"/>
      <c r="I102" s="10"/>
      <c r="J102" s="8"/>
      <c r="K102" s="1"/>
      <c r="L102" s="8"/>
      <c r="M102" s="8"/>
      <c r="N102" s="8"/>
      <c r="O102" s="8"/>
      <c r="P102" s="9"/>
      <c r="Q102" s="10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 customHeight="1">
      <c r="A103" s="1"/>
      <c r="B103" s="1"/>
      <c r="C103" s="1"/>
      <c r="D103" s="10"/>
      <c r="E103" s="10"/>
      <c r="F103" s="10"/>
      <c r="G103" s="10"/>
      <c r="H103" s="10"/>
      <c r="I103" s="10"/>
      <c r="J103" s="8"/>
      <c r="K103" s="1"/>
      <c r="L103" s="8"/>
      <c r="M103" s="8"/>
      <c r="N103" s="8"/>
      <c r="O103" s="8"/>
      <c r="P103" s="9"/>
      <c r="Q103" s="10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 customHeight="1">
      <c r="A104" s="1"/>
      <c r="B104" s="1"/>
      <c r="C104" s="1"/>
      <c r="D104" s="10"/>
      <c r="E104" s="10"/>
      <c r="F104" s="10"/>
      <c r="G104" s="10"/>
      <c r="H104" s="10"/>
      <c r="I104" s="10"/>
      <c r="J104" s="8"/>
      <c r="K104" s="1"/>
      <c r="L104" s="8"/>
      <c r="M104" s="8"/>
      <c r="N104" s="8"/>
      <c r="O104" s="8"/>
      <c r="P104" s="9"/>
      <c r="Q104" s="10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 customHeight="1">
      <c r="A105" s="1"/>
      <c r="B105" s="1"/>
      <c r="C105" s="1"/>
      <c r="D105" s="10"/>
      <c r="E105" s="10"/>
      <c r="F105" s="10"/>
      <c r="G105" s="10"/>
      <c r="H105" s="10"/>
      <c r="I105" s="10"/>
      <c r="J105" s="8"/>
      <c r="K105" s="1"/>
      <c r="L105" s="8"/>
      <c r="M105" s="8"/>
      <c r="N105" s="8"/>
      <c r="O105" s="8"/>
      <c r="P105" s="9"/>
      <c r="Q105" s="10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 customHeight="1">
      <c r="A106" s="1"/>
      <c r="B106" s="1"/>
      <c r="C106" s="1"/>
      <c r="D106" s="10"/>
      <c r="E106" s="10"/>
      <c r="F106" s="10"/>
      <c r="G106" s="10"/>
      <c r="H106" s="10"/>
      <c r="I106" s="10"/>
      <c r="J106" s="8"/>
      <c r="K106" s="1"/>
      <c r="L106" s="8"/>
      <c r="M106" s="8"/>
      <c r="N106" s="8"/>
      <c r="O106" s="8"/>
      <c r="P106" s="9"/>
      <c r="Q106" s="10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 customHeight="1">
      <c r="A107" s="1"/>
      <c r="B107" s="1"/>
      <c r="C107" s="1"/>
      <c r="D107" s="10"/>
      <c r="E107" s="10"/>
      <c r="F107" s="10"/>
      <c r="G107" s="10"/>
      <c r="H107" s="10"/>
      <c r="I107" s="10"/>
      <c r="J107" s="8"/>
      <c r="K107" s="1"/>
      <c r="L107" s="8"/>
      <c r="M107" s="8"/>
      <c r="N107" s="8"/>
      <c r="O107" s="8"/>
      <c r="P107" s="9"/>
      <c r="Q107" s="10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 customHeight="1">
      <c r="A108" s="1"/>
      <c r="B108" s="1"/>
      <c r="C108" s="1"/>
      <c r="D108" s="10"/>
      <c r="E108" s="10"/>
      <c r="F108" s="10"/>
      <c r="G108" s="10"/>
      <c r="H108" s="10"/>
      <c r="I108" s="10"/>
      <c r="J108" s="8"/>
      <c r="K108" s="1"/>
      <c r="L108" s="8"/>
      <c r="M108" s="8"/>
      <c r="N108" s="8"/>
      <c r="O108" s="8"/>
      <c r="P108" s="9"/>
      <c r="Q108" s="10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 customHeight="1">
      <c r="A109" s="1"/>
      <c r="B109" s="1"/>
      <c r="C109" s="1"/>
      <c r="D109" s="10"/>
      <c r="E109" s="10"/>
      <c r="F109" s="10"/>
      <c r="G109" s="10"/>
      <c r="H109" s="10"/>
      <c r="I109" s="10"/>
      <c r="J109" s="8"/>
      <c r="K109" s="1"/>
      <c r="L109" s="8"/>
      <c r="M109" s="8"/>
      <c r="N109" s="8"/>
      <c r="O109" s="8"/>
      <c r="P109" s="9"/>
      <c r="Q109" s="10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 customHeight="1">
      <c r="A110" s="1"/>
      <c r="B110" s="1"/>
      <c r="C110" s="1"/>
      <c r="D110" s="10"/>
      <c r="E110" s="10"/>
      <c r="F110" s="10"/>
      <c r="G110" s="10"/>
      <c r="H110" s="10"/>
      <c r="I110" s="10"/>
      <c r="J110" s="8"/>
      <c r="K110" s="1"/>
      <c r="L110" s="8"/>
      <c r="M110" s="8"/>
      <c r="N110" s="8"/>
      <c r="O110" s="8"/>
      <c r="P110" s="9"/>
      <c r="Q110" s="10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 customHeight="1">
      <c r="A111" s="1"/>
      <c r="B111" s="1"/>
      <c r="C111" s="1"/>
      <c r="D111" s="10"/>
      <c r="E111" s="10"/>
      <c r="F111" s="10"/>
      <c r="G111" s="10"/>
      <c r="H111" s="10"/>
      <c r="I111" s="10"/>
      <c r="J111" s="8"/>
      <c r="K111" s="1"/>
      <c r="L111" s="8"/>
      <c r="M111" s="8"/>
      <c r="N111" s="8"/>
      <c r="O111" s="8"/>
      <c r="P111" s="9"/>
      <c r="Q111" s="10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 customHeight="1">
      <c r="A112" s="1"/>
      <c r="B112" s="1"/>
      <c r="C112" s="1"/>
      <c r="D112" s="10"/>
      <c r="E112" s="10"/>
      <c r="F112" s="10"/>
      <c r="G112" s="10"/>
      <c r="H112" s="10"/>
      <c r="I112" s="10"/>
      <c r="J112" s="8"/>
      <c r="K112" s="1"/>
      <c r="L112" s="8"/>
      <c r="M112" s="8"/>
      <c r="N112" s="8"/>
      <c r="O112" s="8"/>
      <c r="P112" s="9"/>
      <c r="Q112" s="10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 customHeight="1">
      <c r="A113" s="1"/>
      <c r="B113" s="1"/>
      <c r="C113" s="1"/>
      <c r="D113" s="10"/>
      <c r="E113" s="10"/>
      <c r="F113" s="10"/>
      <c r="G113" s="10"/>
      <c r="H113" s="10"/>
      <c r="I113" s="10"/>
      <c r="J113" s="8"/>
      <c r="K113" s="1"/>
      <c r="L113" s="8"/>
      <c r="M113" s="8"/>
      <c r="N113" s="8"/>
      <c r="O113" s="8"/>
      <c r="P113" s="9"/>
      <c r="Q113" s="10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 customHeight="1">
      <c r="A114" s="1"/>
      <c r="B114" s="1"/>
      <c r="C114" s="1"/>
      <c r="D114" s="10"/>
      <c r="E114" s="10"/>
      <c r="F114" s="10"/>
      <c r="G114" s="10"/>
      <c r="H114" s="10"/>
      <c r="I114" s="10"/>
      <c r="J114" s="8"/>
      <c r="K114" s="1"/>
      <c r="L114" s="8"/>
      <c r="M114" s="8"/>
      <c r="N114" s="8"/>
      <c r="O114" s="8"/>
      <c r="P114" s="9"/>
      <c r="Q114" s="10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 customHeight="1">
      <c r="A115" s="1"/>
      <c r="B115" s="1"/>
      <c r="C115" s="1"/>
      <c r="D115" s="10"/>
      <c r="E115" s="10"/>
      <c r="F115" s="10"/>
      <c r="G115" s="10"/>
      <c r="H115" s="10"/>
      <c r="I115" s="10"/>
      <c r="J115" s="8"/>
      <c r="K115" s="1"/>
      <c r="L115" s="8"/>
      <c r="M115" s="8"/>
      <c r="N115" s="8"/>
      <c r="O115" s="8"/>
      <c r="P115" s="9"/>
      <c r="Q115" s="10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 customHeight="1">
      <c r="A116" s="1"/>
      <c r="B116" s="1"/>
      <c r="C116" s="1"/>
      <c r="D116" s="10"/>
      <c r="E116" s="10"/>
      <c r="F116" s="10"/>
      <c r="G116" s="10"/>
      <c r="H116" s="10"/>
      <c r="I116" s="10"/>
      <c r="J116" s="8"/>
      <c r="K116" s="1"/>
      <c r="L116" s="8"/>
      <c r="M116" s="8"/>
      <c r="N116" s="8"/>
      <c r="O116" s="8"/>
      <c r="P116" s="9"/>
      <c r="Q116" s="10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 customHeight="1">
      <c r="A117" s="1"/>
      <c r="B117" s="1"/>
      <c r="C117" s="1"/>
      <c r="D117" s="10"/>
      <c r="E117" s="10"/>
      <c r="F117" s="10"/>
      <c r="G117" s="10"/>
      <c r="H117" s="10"/>
      <c r="I117" s="10"/>
      <c r="J117" s="8"/>
      <c r="K117" s="1"/>
      <c r="L117" s="8"/>
      <c r="M117" s="8"/>
      <c r="N117" s="8"/>
      <c r="O117" s="8"/>
      <c r="P117" s="9"/>
      <c r="Q117" s="10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 customHeight="1">
      <c r="A118" s="1"/>
      <c r="B118" s="1"/>
      <c r="C118" s="1"/>
      <c r="D118" s="10"/>
      <c r="E118" s="10"/>
      <c r="F118" s="10"/>
      <c r="G118" s="10"/>
      <c r="H118" s="10"/>
      <c r="I118" s="10"/>
      <c r="J118" s="8"/>
      <c r="K118" s="1"/>
      <c r="L118" s="8"/>
      <c r="M118" s="8"/>
      <c r="N118" s="8"/>
      <c r="O118" s="8"/>
      <c r="P118" s="9"/>
      <c r="Q118" s="10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 customHeight="1">
      <c r="A119" s="1"/>
      <c r="B119" s="1"/>
      <c r="C119" s="1"/>
      <c r="D119" s="10"/>
      <c r="E119" s="10"/>
      <c r="F119" s="10"/>
      <c r="G119" s="10"/>
      <c r="H119" s="10"/>
      <c r="I119" s="10"/>
      <c r="J119" s="8"/>
      <c r="K119" s="1"/>
      <c r="L119" s="8"/>
      <c r="M119" s="8"/>
      <c r="N119" s="8"/>
      <c r="O119" s="8"/>
      <c r="P119" s="9"/>
      <c r="Q119" s="10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 customHeight="1">
      <c r="A120" s="1"/>
      <c r="B120" s="1"/>
      <c r="C120" s="1"/>
      <c r="D120" s="10"/>
      <c r="E120" s="10"/>
      <c r="F120" s="10"/>
      <c r="G120" s="10"/>
      <c r="H120" s="10"/>
      <c r="I120" s="10"/>
      <c r="J120" s="8"/>
      <c r="K120" s="1"/>
      <c r="L120" s="8"/>
      <c r="M120" s="8"/>
      <c r="N120" s="8"/>
      <c r="O120" s="8"/>
      <c r="P120" s="9"/>
      <c r="Q120" s="10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 customHeight="1">
      <c r="A121" s="1"/>
      <c r="B121" s="1"/>
      <c r="C121" s="1"/>
      <c r="D121" s="10"/>
      <c r="E121" s="10"/>
      <c r="F121" s="10"/>
      <c r="G121" s="10"/>
      <c r="H121" s="10"/>
      <c r="I121" s="10"/>
      <c r="J121" s="8"/>
      <c r="K121" s="1"/>
      <c r="L121" s="8"/>
      <c r="M121" s="8"/>
      <c r="N121" s="8"/>
      <c r="O121" s="8"/>
      <c r="P121" s="9"/>
      <c r="Q121" s="10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 customHeight="1">
      <c r="A122" s="1"/>
      <c r="B122" s="1"/>
      <c r="C122" s="1"/>
      <c r="D122" s="10"/>
      <c r="E122" s="10"/>
      <c r="F122" s="10"/>
      <c r="G122" s="10"/>
      <c r="H122" s="10"/>
      <c r="I122" s="10"/>
      <c r="J122" s="8"/>
      <c r="K122" s="1"/>
      <c r="L122" s="8"/>
      <c r="M122" s="8"/>
      <c r="N122" s="8"/>
      <c r="O122" s="8"/>
      <c r="P122" s="9"/>
      <c r="Q122" s="10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 customHeight="1">
      <c r="A123" s="1"/>
      <c r="B123" s="1"/>
      <c r="C123" s="1"/>
      <c r="D123" s="10"/>
      <c r="E123" s="10"/>
      <c r="F123" s="10"/>
      <c r="G123" s="10"/>
      <c r="H123" s="10"/>
      <c r="I123" s="10"/>
      <c r="J123" s="8"/>
      <c r="K123" s="1"/>
      <c r="L123" s="8"/>
      <c r="M123" s="8"/>
      <c r="N123" s="8"/>
      <c r="O123" s="8"/>
      <c r="P123" s="9"/>
      <c r="Q123" s="10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 customHeight="1">
      <c r="A124" s="1"/>
      <c r="B124" s="1"/>
      <c r="C124" s="1"/>
      <c r="D124" s="10"/>
      <c r="E124" s="10"/>
      <c r="F124" s="10"/>
      <c r="G124" s="10"/>
      <c r="H124" s="10"/>
      <c r="I124" s="10"/>
      <c r="J124" s="8"/>
      <c r="K124" s="1"/>
      <c r="L124" s="8"/>
      <c r="M124" s="8"/>
      <c r="N124" s="8"/>
      <c r="O124" s="8"/>
      <c r="P124" s="9"/>
      <c r="Q124" s="10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 customHeight="1">
      <c r="A125" s="1"/>
      <c r="B125" s="1"/>
      <c r="C125" s="1"/>
      <c r="D125" s="10"/>
      <c r="E125" s="10"/>
      <c r="F125" s="10"/>
      <c r="G125" s="10"/>
      <c r="H125" s="10"/>
      <c r="I125" s="10"/>
      <c r="J125" s="8"/>
      <c r="K125" s="1"/>
      <c r="L125" s="8"/>
      <c r="M125" s="8"/>
      <c r="N125" s="8"/>
      <c r="O125" s="8"/>
      <c r="P125" s="9"/>
      <c r="Q125" s="10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 customHeight="1">
      <c r="A126" s="1"/>
      <c r="B126" s="1"/>
      <c r="C126" s="1"/>
      <c r="D126" s="10"/>
      <c r="E126" s="10"/>
      <c r="F126" s="10"/>
      <c r="G126" s="10"/>
      <c r="H126" s="10"/>
      <c r="I126" s="10"/>
      <c r="J126" s="8"/>
      <c r="K126" s="1"/>
      <c r="L126" s="8"/>
      <c r="M126" s="8"/>
      <c r="N126" s="8"/>
      <c r="O126" s="8"/>
      <c r="P126" s="9"/>
      <c r="Q126" s="10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 customHeight="1">
      <c r="A127" s="1"/>
      <c r="B127" s="1"/>
      <c r="C127" s="1"/>
      <c r="D127" s="10"/>
      <c r="E127" s="10"/>
      <c r="F127" s="10"/>
      <c r="G127" s="10"/>
      <c r="H127" s="10"/>
      <c r="I127" s="10"/>
      <c r="J127" s="8"/>
      <c r="K127" s="1"/>
      <c r="L127" s="8"/>
      <c r="M127" s="8"/>
      <c r="N127" s="8"/>
      <c r="O127" s="8"/>
      <c r="P127" s="9"/>
      <c r="Q127" s="10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 customHeight="1">
      <c r="A128" s="1"/>
      <c r="B128" s="1"/>
      <c r="C128" s="1"/>
      <c r="D128" s="10"/>
      <c r="E128" s="10"/>
      <c r="F128" s="10"/>
      <c r="G128" s="10"/>
      <c r="H128" s="10"/>
      <c r="I128" s="10"/>
      <c r="J128" s="8"/>
      <c r="K128" s="1"/>
      <c r="L128" s="8"/>
      <c r="M128" s="8"/>
      <c r="N128" s="8"/>
      <c r="O128" s="8"/>
      <c r="P128" s="9"/>
      <c r="Q128" s="10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 customHeight="1">
      <c r="A129" s="1"/>
      <c r="B129" s="1"/>
      <c r="C129" s="1"/>
      <c r="D129" s="10"/>
      <c r="E129" s="10"/>
      <c r="F129" s="10"/>
      <c r="G129" s="10"/>
      <c r="H129" s="10"/>
      <c r="I129" s="10"/>
      <c r="J129" s="8"/>
      <c r="K129" s="1"/>
      <c r="L129" s="8"/>
      <c r="M129" s="8"/>
      <c r="N129" s="8"/>
      <c r="O129" s="8"/>
      <c r="P129" s="9"/>
      <c r="Q129" s="10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 customHeight="1">
      <c r="A130" s="1"/>
      <c r="B130" s="1"/>
      <c r="C130" s="1"/>
      <c r="D130" s="10"/>
      <c r="E130" s="10"/>
      <c r="F130" s="10"/>
      <c r="G130" s="10"/>
      <c r="H130" s="10"/>
      <c r="I130" s="10"/>
      <c r="J130" s="8"/>
      <c r="K130" s="1"/>
      <c r="L130" s="8"/>
      <c r="M130" s="8"/>
      <c r="N130" s="8"/>
      <c r="O130" s="8"/>
      <c r="P130" s="9"/>
      <c r="Q130" s="10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 customHeight="1">
      <c r="A131" s="1"/>
      <c r="B131" s="1"/>
      <c r="C131" s="1"/>
      <c r="D131" s="10"/>
      <c r="E131" s="10"/>
      <c r="F131" s="10"/>
      <c r="G131" s="10"/>
      <c r="H131" s="10"/>
      <c r="I131" s="10"/>
      <c r="J131" s="8"/>
      <c r="K131" s="1"/>
      <c r="L131" s="8"/>
      <c r="M131" s="8"/>
      <c r="N131" s="8"/>
      <c r="O131" s="8"/>
      <c r="P131" s="9"/>
      <c r="Q131" s="10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 customHeight="1">
      <c r="A132" s="1"/>
      <c r="B132" s="1"/>
      <c r="C132" s="1"/>
      <c r="D132" s="10"/>
      <c r="E132" s="10"/>
      <c r="F132" s="10"/>
      <c r="G132" s="10"/>
      <c r="H132" s="10"/>
      <c r="I132" s="10"/>
      <c r="J132" s="8"/>
      <c r="K132" s="1"/>
      <c r="L132" s="8"/>
      <c r="M132" s="8"/>
      <c r="N132" s="8"/>
      <c r="O132" s="8"/>
      <c r="P132" s="9"/>
      <c r="Q132" s="10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 customHeight="1">
      <c r="A133" s="1"/>
      <c r="B133" s="1"/>
      <c r="C133" s="1"/>
      <c r="D133" s="10"/>
      <c r="E133" s="10"/>
      <c r="F133" s="10"/>
      <c r="G133" s="10"/>
      <c r="H133" s="10"/>
      <c r="I133" s="10"/>
      <c r="J133" s="8"/>
      <c r="K133" s="1"/>
      <c r="L133" s="8"/>
      <c r="M133" s="8"/>
      <c r="N133" s="8"/>
      <c r="O133" s="8"/>
      <c r="P133" s="9"/>
      <c r="Q133" s="10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 customHeight="1">
      <c r="A134" s="1"/>
      <c r="B134" s="1"/>
      <c r="C134" s="1"/>
      <c r="D134" s="10"/>
      <c r="E134" s="10"/>
      <c r="F134" s="10"/>
      <c r="G134" s="10"/>
      <c r="H134" s="10"/>
      <c r="I134" s="10"/>
      <c r="J134" s="8"/>
      <c r="K134" s="1"/>
      <c r="L134" s="8"/>
      <c r="M134" s="8"/>
      <c r="N134" s="8"/>
      <c r="O134" s="8"/>
      <c r="P134" s="9"/>
      <c r="Q134" s="10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 customHeight="1">
      <c r="A135" s="1"/>
      <c r="B135" s="1"/>
      <c r="C135" s="1"/>
      <c r="D135" s="10"/>
      <c r="E135" s="10"/>
      <c r="F135" s="10"/>
      <c r="G135" s="10"/>
      <c r="H135" s="10"/>
      <c r="I135" s="10"/>
      <c r="J135" s="8"/>
      <c r="K135" s="1"/>
      <c r="L135" s="8"/>
      <c r="M135" s="8"/>
      <c r="N135" s="8"/>
      <c r="O135" s="8"/>
      <c r="P135" s="9"/>
      <c r="Q135" s="10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 customHeight="1">
      <c r="A136" s="1"/>
      <c r="B136" s="1"/>
      <c r="C136" s="1"/>
      <c r="D136" s="10"/>
      <c r="E136" s="10"/>
      <c r="F136" s="10"/>
      <c r="G136" s="10"/>
      <c r="H136" s="10"/>
      <c r="I136" s="10"/>
      <c r="J136" s="8"/>
      <c r="K136" s="1"/>
      <c r="L136" s="8"/>
      <c r="M136" s="8"/>
      <c r="N136" s="8"/>
      <c r="O136" s="8"/>
      <c r="P136" s="9"/>
      <c r="Q136" s="10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 customHeight="1">
      <c r="A137" s="1"/>
      <c r="B137" s="1"/>
      <c r="C137" s="1"/>
      <c r="D137" s="10"/>
      <c r="E137" s="10"/>
      <c r="F137" s="10"/>
      <c r="G137" s="10"/>
      <c r="H137" s="10"/>
      <c r="I137" s="10"/>
      <c r="J137" s="8"/>
      <c r="K137" s="1"/>
      <c r="L137" s="8"/>
      <c r="M137" s="8"/>
      <c r="N137" s="8"/>
      <c r="O137" s="8"/>
      <c r="P137" s="9"/>
      <c r="Q137" s="10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 customHeight="1">
      <c r="A138" s="1"/>
      <c r="B138" s="1"/>
      <c r="C138" s="1"/>
      <c r="D138" s="10"/>
      <c r="E138" s="10"/>
      <c r="F138" s="10"/>
      <c r="G138" s="10"/>
      <c r="H138" s="10"/>
      <c r="I138" s="10"/>
      <c r="J138" s="8"/>
      <c r="K138" s="1"/>
      <c r="L138" s="8"/>
      <c r="M138" s="8"/>
      <c r="N138" s="8"/>
      <c r="O138" s="8"/>
      <c r="P138" s="9"/>
      <c r="Q138" s="10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 customHeight="1">
      <c r="A139" s="1"/>
      <c r="B139" s="1"/>
      <c r="C139" s="1"/>
      <c r="D139" s="10"/>
      <c r="E139" s="10"/>
      <c r="F139" s="10"/>
      <c r="G139" s="10"/>
      <c r="H139" s="10"/>
      <c r="I139" s="10"/>
      <c r="J139" s="8"/>
      <c r="K139" s="1"/>
      <c r="L139" s="8"/>
      <c r="M139" s="8"/>
      <c r="N139" s="8"/>
      <c r="O139" s="8"/>
      <c r="P139" s="9"/>
      <c r="Q139" s="10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 customHeight="1">
      <c r="A140" s="1"/>
      <c r="B140" s="1"/>
      <c r="C140" s="1"/>
      <c r="D140" s="10"/>
      <c r="E140" s="10"/>
      <c r="F140" s="10"/>
      <c r="G140" s="10"/>
      <c r="H140" s="10"/>
      <c r="I140" s="10"/>
      <c r="J140" s="8"/>
      <c r="K140" s="1"/>
      <c r="L140" s="8"/>
      <c r="M140" s="8"/>
      <c r="N140" s="8"/>
      <c r="O140" s="8"/>
      <c r="P140" s="9"/>
      <c r="Q140" s="10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 customHeight="1">
      <c r="A141" s="1"/>
      <c r="B141" s="1"/>
      <c r="C141" s="1"/>
      <c r="D141" s="10"/>
      <c r="E141" s="10"/>
      <c r="F141" s="10"/>
      <c r="G141" s="10"/>
      <c r="H141" s="10"/>
      <c r="I141" s="10"/>
      <c r="J141" s="8"/>
      <c r="K141" s="1"/>
      <c r="L141" s="8"/>
      <c r="M141" s="8"/>
      <c r="N141" s="8"/>
      <c r="O141" s="8"/>
      <c r="P141" s="9"/>
      <c r="Q141" s="10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 customHeight="1">
      <c r="A142" s="1"/>
      <c r="B142" s="1"/>
      <c r="C142" s="1"/>
      <c r="D142" s="10"/>
      <c r="E142" s="10"/>
      <c r="F142" s="10"/>
      <c r="G142" s="10"/>
      <c r="H142" s="10"/>
      <c r="I142" s="10"/>
      <c r="J142" s="8"/>
      <c r="K142" s="1"/>
      <c r="L142" s="8"/>
      <c r="M142" s="8"/>
      <c r="N142" s="8"/>
      <c r="O142" s="8"/>
      <c r="P142" s="9"/>
      <c r="Q142" s="10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 customHeight="1">
      <c r="A143" s="1"/>
      <c r="B143" s="1"/>
      <c r="C143" s="1"/>
      <c r="D143" s="10"/>
      <c r="E143" s="10"/>
      <c r="F143" s="10"/>
      <c r="G143" s="10"/>
      <c r="H143" s="10"/>
      <c r="I143" s="10"/>
      <c r="J143" s="8"/>
      <c r="K143" s="1"/>
      <c r="L143" s="8"/>
      <c r="M143" s="8"/>
      <c r="N143" s="8"/>
      <c r="O143" s="8"/>
      <c r="P143" s="9"/>
      <c r="Q143" s="10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 customHeight="1">
      <c r="A144" s="1"/>
      <c r="B144" s="1"/>
      <c r="C144" s="1"/>
      <c r="D144" s="10"/>
      <c r="E144" s="10"/>
      <c r="F144" s="10"/>
      <c r="G144" s="10"/>
      <c r="H144" s="10"/>
      <c r="I144" s="10"/>
      <c r="J144" s="8"/>
      <c r="K144" s="1"/>
      <c r="L144" s="8"/>
      <c r="M144" s="8"/>
      <c r="N144" s="8"/>
      <c r="O144" s="8"/>
      <c r="P144" s="9"/>
      <c r="Q144" s="10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 customHeight="1">
      <c r="A145" s="1"/>
      <c r="B145" s="1"/>
      <c r="C145" s="1"/>
      <c r="D145" s="10"/>
      <c r="E145" s="10"/>
      <c r="F145" s="10"/>
      <c r="G145" s="10"/>
      <c r="H145" s="10"/>
      <c r="I145" s="10"/>
      <c r="J145" s="8"/>
      <c r="K145" s="1"/>
      <c r="L145" s="8"/>
      <c r="M145" s="8"/>
      <c r="N145" s="8"/>
      <c r="O145" s="8"/>
      <c r="P145" s="9"/>
      <c r="Q145" s="10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 customHeight="1">
      <c r="A146" s="1"/>
      <c r="B146" s="1"/>
      <c r="C146" s="1"/>
      <c r="D146" s="10"/>
      <c r="E146" s="10"/>
      <c r="F146" s="10"/>
      <c r="G146" s="10"/>
      <c r="H146" s="10"/>
      <c r="I146" s="10"/>
      <c r="J146" s="8"/>
      <c r="K146" s="1"/>
      <c r="L146" s="8"/>
      <c r="M146" s="8"/>
      <c r="N146" s="8"/>
      <c r="O146" s="8"/>
      <c r="P146" s="9"/>
      <c r="Q146" s="10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 customHeight="1">
      <c r="A147" s="1"/>
      <c r="B147" s="1"/>
      <c r="C147" s="1"/>
      <c r="D147" s="10"/>
      <c r="E147" s="10"/>
      <c r="F147" s="10"/>
      <c r="G147" s="10"/>
      <c r="H147" s="10"/>
      <c r="I147" s="10"/>
      <c r="J147" s="8"/>
      <c r="K147" s="1"/>
      <c r="L147" s="8"/>
      <c r="M147" s="8"/>
      <c r="N147" s="8"/>
      <c r="O147" s="8"/>
      <c r="P147" s="9"/>
      <c r="Q147" s="10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 customHeight="1">
      <c r="A148" s="1"/>
      <c r="B148" s="1"/>
      <c r="C148" s="1"/>
      <c r="D148" s="10"/>
      <c r="E148" s="10"/>
      <c r="F148" s="10"/>
      <c r="G148" s="10"/>
      <c r="H148" s="10"/>
      <c r="I148" s="10"/>
      <c r="J148" s="8"/>
      <c r="K148" s="1"/>
      <c r="L148" s="8"/>
      <c r="M148" s="8"/>
      <c r="N148" s="8"/>
      <c r="O148" s="8"/>
      <c r="P148" s="9"/>
      <c r="Q148" s="10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 customHeight="1">
      <c r="A149" s="1"/>
      <c r="B149" s="1"/>
      <c r="C149" s="1"/>
      <c r="D149" s="10"/>
      <c r="E149" s="10"/>
      <c r="F149" s="10"/>
      <c r="G149" s="10"/>
      <c r="H149" s="10"/>
      <c r="I149" s="10"/>
      <c r="J149" s="8"/>
      <c r="K149" s="1"/>
      <c r="L149" s="8"/>
      <c r="M149" s="8"/>
      <c r="N149" s="8"/>
      <c r="O149" s="8"/>
      <c r="P149" s="9"/>
      <c r="Q149" s="10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 customHeight="1">
      <c r="A150" s="1"/>
      <c r="B150" s="1"/>
      <c r="C150" s="1"/>
      <c r="D150" s="10"/>
      <c r="E150" s="10"/>
      <c r="F150" s="10"/>
      <c r="G150" s="10"/>
      <c r="H150" s="10"/>
      <c r="I150" s="10"/>
      <c r="J150" s="8"/>
      <c r="K150" s="1"/>
      <c r="L150" s="8"/>
      <c r="M150" s="8"/>
      <c r="N150" s="8"/>
      <c r="O150" s="8"/>
      <c r="P150" s="9"/>
      <c r="Q150" s="10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 customHeight="1">
      <c r="A151" s="1"/>
      <c r="B151" s="1"/>
      <c r="C151" s="1"/>
      <c r="D151" s="10"/>
      <c r="E151" s="10"/>
      <c r="F151" s="10"/>
      <c r="G151" s="10"/>
      <c r="H151" s="10"/>
      <c r="I151" s="10"/>
      <c r="J151" s="8"/>
      <c r="K151" s="1"/>
      <c r="L151" s="8"/>
      <c r="M151" s="8"/>
      <c r="N151" s="8"/>
      <c r="O151" s="8"/>
      <c r="P151" s="9"/>
      <c r="Q151" s="10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 customHeight="1">
      <c r="A152" s="1"/>
      <c r="B152" s="1"/>
      <c r="C152" s="1"/>
      <c r="D152" s="10"/>
      <c r="E152" s="10"/>
      <c r="F152" s="10"/>
      <c r="G152" s="10"/>
      <c r="H152" s="10"/>
      <c r="I152" s="10"/>
      <c r="J152" s="8"/>
      <c r="K152" s="1"/>
      <c r="L152" s="8"/>
      <c r="M152" s="8"/>
      <c r="N152" s="8"/>
      <c r="O152" s="8"/>
      <c r="P152" s="9"/>
      <c r="Q152" s="10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 customHeight="1">
      <c r="A153" s="1"/>
      <c r="B153" s="1"/>
      <c r="C153" s="1"/>
      <c r="D153" s="10"/>
      <c r="E153" s="10"/>
      <c r="F153" s="10"/>
      <c r="G153" s="10"/>
      <c r="H153" s="10"/>
      <c r="I153" s="10"/>
      <c r="J153" s="8"/>
      <c r="K153" s="1"/>
      <c r="L153" s="8"/>
      <c r="M153" s="8"/>
      <c r="N153" s="8"/>
      <c r="O153" s="8"/>
      <c r="P153" s="9"/>
      <c r="Q153" s="10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 customHeight="1">
      <c r="A154" s="1"/>
      <c r="B154" s="1"/>
      <c r="C154" s="1"/>
      <c r="D154" s="10"/>
      <c r="E154" s="10"/>
      <c r="F154" s="10"/>
      <c r="G154" s="10"/>
      <c r="H154" s="10"/>
      <c r="I154" s="10"/>
      <c r="J154" s="8"/>
      <c r="K154" s="1"/>
      <c r="L154" s="8"/>
      <c r="M154" s="8"/>
      <c r="N154" s="8"/>
      <c r="O154" s="8"/>
      <c r="P154" s="9"/>
      <c r="Q154" s="10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 customHeight="1">
      <c r="A155" s="1"/>
      <c r="B155" s="1"/>
      <c r="C155" s="1"/>
      <c r="D155" s="10"/>
      <c r="E155" s="10"/>
      <c r="F155" s="10"/>
      <c r="G155" s="10"/>
      <c r="H155" s="10"/>
      <c r="I155" s="10"/>
      <c r="J155" s="8"/>
      <c r="K155" s="1"/>
      <c r="L155" s="8"/>
      <c r="M155" s="8"/>
      <c r="N155" s="8"/>
      <c r="O155" s="8"/>
      <c r="P155" s="9"/>
      <c r="Q155" s="10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 customHeight="1">
      <c r="A156" s="1"/>
      <c r="B156" s="1"/>
      <c r="C156" s="1"/>
      <c r="D156" s="10"/>
      <c r="E156" s="10"/>
      <c r="F156" s="10"/>
      <c r="G156" s="10"/>
      <c r="H156" s="10"/>
      <c r="I156" s="10"/>
      <c r="J156" s="8"/>
      <c r="K156" s="1"/>
      <c r="L156" s="8"/>
      <c r="M156" s="8"/>
      <c r="N156" s="8"/>
      <c r="O156" s="8"/>
      <c r="P156" s="9"/>
      <c r="Q156" s="10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 customHeight="1">
      <c r="A157" s="1"/>
      <c r="B157" s="1"/>
      <c r="C157" s="1"/>
      <c r="D157" s="10"/>
      <c r="E157" s="10"/>
      <c r="F157" s="10"/>
      <c r="G157" s="10"/>
      <c r="H157" s="10"/>
      <c r="I157" s="10"/>
      <c r="J157" s="8"/>
      <c r="K157" s="1"/>
      <c r="L157" s="8"/>
      <c r="M157" s="8"/>
      <c r="N157" s="8"/>
      <c r="O157" s="8"/>
      <c r="P157" s="9"/>
      <c r="Q157" s="10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 customHeight="1">
      <c r="A158" s="1"/>
      <c r="B158" s="1"/>
      <c r="C158" s="1"/>
      <c r="D158" s="10"/>
      <c r="E158" s="10"/>
      <c r="F158" s="10"/>
      <c r="G158" s="10"/>
      <c r="H158" s="10"/>
      <c r="I158" s="10"/>
      <c r="J158" s="8"/>
      <c r="K158" s="1"/>
      <c r="L158" s="8"/>
      <c r="M158" s="8"/>
      <c r="N158" s="8"/>
      <c r="O158" s="8"/>
      <c r="P158" s="9"/>
      <c r="Q158" s="10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 customHeight="1">
      <c r="A159" s="1"/>
      <c r="B159" s="1"/>
      <c r="C159" s="1"/>
      <c r="D159" s="10"/>
      <c r="E159" s="10"/>
      <c r="F159" s="10"/>
      <c r="G159" s="10"/>
      <c r="H159" s="10"/>
      <c r="I159" s="10"/>
      <c r="J159" s="8"/>
      <c r="K159" s="1"/>
      <c r="L159" s="8"/>
      <c r="M159" s="8"/>
      <c r="N159" s="8"/>
      <c r="O159" s="8"/>
      <c r="P159" s="9"/>
      <c r="Q159" s="10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 customHeight="1">
      <c r="A160" s="1"/>
      <c r="B160" s="1"/>
      <c r="C160" s="1"/>
      <c r="D160" s="10"/>
      <c r="E160" s="10"/>
      <c r="F160" s="10"/>
      <c r="G160" s="10"/>
      <c r="H160" s="10"/>
      <c r="I160" s="10"/>
      <c r="J160" s="8"/>
      <c r="K160" s="1"/>
      <c r="L160" s="8"/>
      <c r="M160" s="8"/>
      <c r="N160" s="8"/>
      <c r="O160" s="8"/>
      <c r="P160" s="9"/>
      <c r="Q160" s="10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 customHeight="1">
      <c r="A161" s="1"/>
      <c r="B161" s="1"/>
      <c r="C161" s="1"/>
      <c r="D161" s="10"/>
      <c r="E161" s="10"/>
      <c r="F161" s="10"/>
      <c r="G161" s="10"/>
      <c r="H161" s="10"/>
      <c r="I161" s="10"/>
      <c r="J161" s="8"/>
      <c r="K161" s="1"/>
      <c r="L161" s="8"/>
      <c r="M161" s="8"/>
      <c r="N161" s="8"/>
      <c r="O161" s="8"/>
      <c r="P161" s="9"/>
      <c r="Q161" s="10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 customHeight="1">
      <c r="A162" s="1"/>
      <c r="B162" s="1"/>
      <c r="C162" s="1"/>
      <c r="D162" s="10"/>
      <c r="E162" s="10"/>
      <c r="F162" s="10"/>
      <c r="G162" s="10"/>
      <c r="H162" s="10"/>
      <c r="I162" s="10"/>
      <c r="J162" s="8"/>
      <c r="K162" s="1"/>
      <c r="L162" s="8"/>
      <c r="M162" s="8"/>
      <c r="N162" s="8"/>
      <c r="O162" s="8"/>
      <c r="P162" s="9"/>
      <c r="Q162" s="10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 customHeight="1">
      <c r="A163" s="1"/>
      <c r="B163" s="1"/>
      <c r="C163" s="1"/>
      <c r="D163" s="10"/>
      <c r="E163" s="10"/>
      <c r="F163" s="10"/>
      <c r="G163" s="10"/>
      <c r="H163" s="10"/>
      <c r="I163" s="10"/>
      <c r="J163" s="8"/>
      <c r="K163" s="1"/>
      <c r="L163" s="8"/>
      <c r="M163" s="8"/>
      <c r="N163" s="8"/>
      <c r="O163" s="8"/>
      <c r="P163" s="9"/>
      <c r="Q163" s="10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 customHeight="1">
      <c r="A164" s="1"/>
      <c r="B164" s="1"/>
      <c r="C164" s="1"/>
      <c r="D164" s="10"/>
      <c r="E164" s="10"/>
      <c r="F164" s="10"/>
      <c r="G164" s="10"/>
      <c r="H164" s="10"/>
      <c r="I164" s="10"/>
      <c r="J164" s="8"/>
      <c r="K164" s="1"/>
      <c r="L164" s="8"/>
      <c r="M164" s="8"/>
      <c r="N164" s="8"/>
      <c r="O164" s="8"/>
      <c r="P164" s="9"/>
      <c r="Q164" s="10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 customHeight="1">
      <c r="A165" s="1"/>
      <c r="B165" s="1"/>
      <c r="C165" s="1"/>
      <c r="D165" s="10"/>
      <c r="E165" s="10"/>
      <c r="F165" s="10"/>
      <c r="G165" s="10"/>
      <c r="H165" s="10"/>
      <c r="I165" s="10"/>
      <c r="J165" s="8"/>
      <c r="K165" s="1"/>
      <c r="L165" s="8"/>
      <c r="M165" s="8"/>
      <c r="N165" s="8"/>
      <c r="O165" s="8"/>
      <c r="P165" s="9"/>
      <c r="Q165" s="10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 customHeight="1">
      <c r="A166" s="1"/>
      <c r="B166" s="1"/>
      <c r="C166" s="1"/>
      <c r="D166" s="10"/>
      <c r="E166" s="10"/>
      <c r="F166" s="10"/>
      <c r="G166" s="10"/>
      <c r="H166" s="10"/>
      <c r="I166" s="10"/>
      <c r="J166" s="8"/>
      <c r="K166" s="1"/>
      <c r="L166" s="8"/>
      <c r="M166" s="8"/>
      <c r="N166" s="8"/>
      <c r="O166" s="8"/>
      <c r="P166" s="9"/>
      <c r="Q166" s="10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 customHeight="1">
      <c r="A167" s="1"/>
      <c r="B167" s="1"/>
      <c r="C167" s="1"/>
      <c r="D167" s="10"/>
      <c r="E167" s="10"/>
      <c r="F167" s="10"/>
      <c r="G167" s="10"/>
      <c r="H167" s="10"/>
      <c r="I167" s="10"/>
      <c r="J167" s="8"/>
      <c r="K167" s="1"/>
      <c r="L167" s="8"/>
      <c r="M167" s="8"/>
      <c r="N167" s="8"/>
      <c r="O167" s="8"/>
      <c r="P167" s="9"/>
      <c r="Q167" s="10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 customHeight="1">
      <c r="A168" s="1"/>
      <c r="B168" s="1"/>
      <c r="C168" s="1"/>
      <c r="D168" s="10"/>
      <c r="E168" s="10"/>
      <c r="F168" s="10"/>
      <c r="G168" s="10"/>
      <c r="H168" s="10"/>
      <c r="I168" s="10"/>
      <c r="J168" s="8"/>
      <c r="K168" s="1"/>
      <c r="L168" s="8"/>
      <c r="M168" s="8"/>
      <c r="N168" s="8"/>
      <c r="O168" s="8"/>
      <c r="P168" s="9"/>
      <c r="Q168" s="10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 customHeight="1">
      <c r="A169" s="1"/>
      <c r="B169" s="1"/>
      <c r="C169" s="1"/>
      <c r="D169" s="10"/>
      <c r="E169" s="10"/>
      <c r="F169" s="10"/>
      <c r="G169" s="10"/>
      <c r="H169" s="10"/>
      <c r="I169" s="10"/>
      <c r="J169" s="8"/>
      <c r="K169" s="1"/>
      <c r="L169" s="8"/>
      <c r="M169" s="8"/>
      <c r="N169" s="8"/>
      <c r="O169" s="8"/>
      <c r="P169" s="9"/>
      <c r="Q169" s="10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 customHeight="1">
      <c r="A170" s="1"/>
      <c r="B170" s="1"/>
      <c r="C170" s="1"/>
      <c r="D170" s="10"/>
      <c r="E170" s="10"/>
      <c r="F170" s="10"/>
      <c r="G170" s="10"/>
      <c r="H170" s="10"/>
      <c r="I170" s="10"/>
      <c r="J170" s="8"/>
      <c r="K170" s="1"/>
      <c r="L170" s="8"/>
      <c r="M170" s="8"/>
      <c r="N170" s="8"/>
      <c r="O170" s="8"/>
      <c r="P170" s="9"/>
      <c r="Q170" s="10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 customHeight="1">
      <c r="A171" s="1"/>
      <c r="B171" s="1"/>
      <c r="C171" s="1"/>
      <c r="D171" s="10"/>
      <c r="E171" s="10"/>
      <c r="F171" s="10"/>
      <c r="G171" s="10"/>
      <c r="H171" s="10"/>
      <c r="I171" s="10"/>
      <c r="J171" s="8"/>
      <c r="K171" s="1"/>
      <c r="L171" s="8"/>
      <c r="M171" s="8"/>
      <c r="N171" s="8"/>
      <c r="O171" s="8"/>
      <c r="P171" s="9"/>
      <c r="Q171" s="10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 customHeight="1">
      <c r="A172" s="1"/>
      <c r="B172" s="1"/>
      <c r="C172" s="1"/>
      <c r="D172" s="10"/>
      <c r="E172" s="10"/>
      <c r="F172" s="10"/>
      <c r="G172" s="10"/>
      <c r="H172" s="10"/>
      <c r="I172" s="10"/>
      <c r="J172" s="8"/>
      <c r="K172" s="1"/>
      <c r="L172" s="8"/>
      <c r="M172" s="8"/>
      <c r="N172" s="8"/>
      <c r="O172" s="8"/>
      <c r="P172" s="9"/>
      <c r="Q172" s="10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 customHeight="1">
      <c r="A173" s="1"/>
      <c r="B173" s="1"/>
      <c r="C173" s="1"/>
      <c r="D173" s="10"/>
      <c r="E173" s="10"/>
      <c r="F173" s="10"/>
      <c r="G173" s="10"/>
      <c r="H173" s="10"/>
      <c r="I173" s="10"/>
      <c r="J173" s="8"/>
      <c r="K173" s="1"/>
      <c r="L173" s="8"/>
      <c r="M173" s="8"/>
      <c r="N173" s="8"/>
      <c r="O173" s="8"/>
      <c r="P173" s="9"/>
      <c r="Q173" s="10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 customHeight="1">
      <c r="A174" s="1"/>
      <c r="B174" s="1"/>
      <c r="C174" s="1"/>
      <c r="D174" s="10"/>
      <c r="E174" s="10"/>
      <c r="F174" s="10"/>
      <c r="G174" s="10"/>
      <c r="H174" s="10"/>
      <c r="I174" s="10"/>
      <c r="J174" s="8"/>
      <c r="K174" s="1"/>
      <c r="L174" s="8"/>
      <c r="M174" s="8"/>
      <c r="N174" s="8"/>
      <c r="O174" s="8"/>
      <c r="P174" s="9"/>
      <c r="Q174" s="10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 customHeight="1">
      <c r="A175" s="1"/>
      <c r="B175" s="1"/>
      <c r="C175" s="1"/>
      <c r="D175" s="10"/>
      <c r="E175" s="10"/>
      <c r="F175" s="10"/>
      <c r="G175" s="10"/>
      <c r="H175" s="10"/>
      <c r="I175" s="10"/>
      <c r="J175" s="8"/>
      <c r="K175" s="1"/>
      <c r="L175" s="8"/>
      <c r="M175" s="8"/>
      <c r="N175" s="8"/>
      <c r="O175" s="8"/>
      <c r="P175" s="9"/>
      <c r="Q175" s="10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 customHeight="1">
      <c r="A176" s="1"/>
      <c r="B176" s="1"/>
      <c r="C176" s="1"/>
      <c r="D176" s="10"/>
      <c r="E176" s="10"/>
      <c r="F176" s="10"/>
      <c r="G176" s="10"/>
      <c r="H176" s="10"/>
      <c r="I176" s="10"/>
      <c r="J176" s="8"/>
      <c r="K176" s="1"/>
      <c r="L176" s="8"/>
      <c r="M176" s="8"/>
      <c r="N176" s="8"/>
      <c r="O176" s="8"/>
      <c r="P176" s="9"/>
      <c r="Q176" s="10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 customHeight="1">
      <c r="A177" s="1"/>
      <c r="B177" s="1"/>
      <c r="C177" s="1"/>
      <c r="D177" s="10"/>
      <c r="E177" s="10"/>
      <c r="F177" s="10"/>
      <c r="G177" s="10"/>
      <c r="H177" s="10"/>
      <c r="I177" s="10"/>
      <c r="J177" s="8"/>
      <c r="K177" s="1"/>
      <c r="L177" s="8"/>
      <c r="M177" s="8"/>
      <c r="N177" s="8"/>
      <c r="O177" s="8"/>
      <c r="P177" s="9"/>
      <c r="Q177" s="10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 customHeight="1">
      <c r="A178" s="1"/>
      <c r="B178" s="1"/>
      <c r="C178" s="1"/>
      <c r="D178" s="10"/>
      <c r="E178" s="10"/>
      <c r="F178" s="10"/>
      <c r="G178" s="10"/>
      <c r="H178" s="10"/>
      <c r="I178" s="10"/>
      <c r="J178" s="8"/>
      <c r="K178" s="1"/>
      <c r="L178" s="8"/>
      <c r="M178" s="8"/>
      <c r="N178" s="8"/>
      <c r="O178" s="8"/>
      <c r="P178" s="9"/>
      <c r="Q178" s="10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 customHeight="1">
      <c r="A179" s="1"/>
      <c r="B179" s="1"/>
      <c r="C179" s="1"/>
      <c r="D179" s="10"/>
      <c r="E179" s="10"/>
      <c r="F179" s="10"/>
      <c r="G179" s="10"/>
      <c r="H179" s="10"/>
      <c r="I179" s="10"/>
      <c r="J179" s="8"/>
      <c r="K179" s="1"/>
      <c r="L179" s="8"/>
      <c r="M179" s="8"/>
      <c r="N179" s="8"/>
      <c r="O179" s="8"/>
      <c r="P179" s="9"/>
      <c r="Q179" s="10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 customHeight="1">
      <c r="A180" s="1"/>
      <c r="B180" s="1"/>
      <c r="C180" s="1"/>
      <c r="D180" s="10"/>
      <c r="E180" s="10"/>
      <c r="F180" s="10"/>
      <c r="G180" s="10"/>
      <c r="H180" s="10"/>
      <c r="I180" s="10"/>
      <c r="J180" s="8"/>
      <c r="K180" s="1"/>
      <c r="L180" s="8"/>
      <c r="M180" s="8"/>
      <c r="N180" s="8"/>
      <c r="O180" s="8"/>
      <c r="P180" s="9"/>
      <c r="Q180" s="10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 customHeight="1">
      <c r="A181" s="1"/>
      <c r="B181" s="1"/>
      <c r="C181" s="1"/>
      <c r="D181" s="10"/>
      <c r="E181" s="10"/>
      <c r="F181" s="10"/>
      <c r="G181" s="10"/>
      <c r="H181" s="10"/>
      <c r="I181" s="10"/>
      <c r="J181" s="8"/>
      <c r="K181" s="1"/>
      <c r="L181" s="8"/>
      <c r="M181" s="8"/>
      <c r="N181" s="8"/>
      <c r="O181" s="8"/>
      <c r="P181" s="9"/>
      <c r="Q181" s="10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 customHeight="1">
      <c r="A182" s="1"/>
      <c r="B182" s="1"/>
      <c r="C182" s="1"/>
      <c r="D182" s="10"/>
      <c r="E182" s="10"/>
      <c r="F182" s="10"/>
      <c r="G182" s="10"/>
      <c r="H182" s="10"/>
      <c r="I182" s="10"/>
      <c r="J182" s="8"/>
      <c r="K182" s="1"/>
      <c r="L182" s="8"/>
      <c r="M182" s="8"/>
      <c r="N182" s="8"/>
      <c r="O182" s="8"/>
      <c r="P182" s="9"/>
      <c r="Q182" s="10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 customHeight="1">
      <c r="A183" s="1"/>
      <c r="B183" s="1"/>
      <c r="C183" s="1"/>
      <c r="D183" s="10"/>
      <c r="E183" s="10"/>
      <c r="F183" s="10"/>
      <c r="G183" s="10"/>
      <c r="H183" s="10"/>
      <c r="I183" s="10"/>
      <c r="J183" s="8"/>
      <c r="K183" s="1"/>
      <c r="L183" s="8"/>
      <c r="M183" s="8"/>
      <c r="N183" s="8"/>
      <c r="O183" s="8"/>
      <c r="P183" s="9"/>
      <c r="Q183" s="10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 customHeight="1">
      <c r="A184" s="1"/>
      <c r="B184" s="1"/>
      <c r="C184" s="1"/>
      <c r="D184" s="10"/>
      <c r="E184" s="10"/>
      <c r="F184" s="10"/>
      <c r="G184" s="10"/>
      <c r="H184" s="10"/>
      <c r="I184" s="10"/>
      <c r="J184" s="8"/>
      <c r="K184" s="1"/>
      <c r="L184" s="8"/>
      <c r="M184" s="8"/>
      <c r="N184" s="8"/>
      <c r="O184" s="8"/>
      <c r="P184" s="9"/>
      <c r="Q184" s="10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 customHeight="1">
      <c r="A185" s="1"/>
      <c r="B185" s="1"/>
      <c r="C185" s="1"/>
      <c r="D185" s="10"/>
      <c r="E185" s="10"/>
      <c r="F185" s="10"/>
      <c r="G185" s="10"/>
      <c r="H185" s="10"/>
      <c r="I185" s="10"/>
      <c r="J185" s="8"/>
      <c r="K185" s="1"/>
      <c r="L185" s="8"/>
      <c r="M185" s="8"/>
      <c r="N185" s="8"/>
      <c r="O185" s="8"/>
      <c r="P185" s="9"/>
      <c r="Q185" s="10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 customHeight="1">
      <c r="A186" s="1"/>
      <c r="B186" s="1"/>
      <c r="C186" s="1"/>
      <c r="D186" s="10"/>
      <c r="E186" s="10"/>
      <c r="F186" s="10"/>
      <c r="G186" s="10"/>
      <c r="H186" s="10"/>
      <c r="I186" s="10"/>
      <c r="J186" s="8"/>
      <c r="K186" s="1"/>
      <c r="L186" s="8"/>
      <c r="M186" s="8"/>
      <c r="N186" s="8"/>
      <c r="O186" s="8"/>
      <c r="P186" s="9"/>
      <c r="Q186" s="10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 customHeight="1">
      <c r="A187" s="1"/>
      <c r="B187" s="1"/>
      <c r="C187" s="1"/>
      <c r="D187" s="10"/>
      <c r="E187" s="10"/>
      <c r="F187" s="10"/>
      <c r="G187" s="10"/>
      <c r="H187" s="10"/>
      <c r="I187" s="10"/>
      <c r="J187" s="8"/>
      <c r="K187" s="1"/>
      <c r="L187" s="8"/>
      <c r="M187" s="8"/>
      <c r="N187" s="8"/>
      <c r="O187" s="8"/>
      <c r="P187" s="9"/>
      <c r="Q187" s="10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 customHeight="1">
      <c r="A188" s="1"/>
      <c r="B188" s="1"/>
      <c r="C188" s="1"/>
      <c r="D188" s="10"/>
      <c r="E188" s="10"/>
      <c r="F188" s="10"/>
      <c r="G188" s="10"/>
      <c r="H188" s="10"/>
      <c r="I188" s="10"/>
      <c r="J188" s="8"/>
      <c r="K188" s="1"/>
      <c r="L188" s="8"/>
      <c r="M188" s="8"/>
      <c r="N188" s="8"/>
      <c r="O188" s="8"/>
      <c r="P188" s="9"/>
      <c r="Q188" s="10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 customHeight="1">
      <c r="A189" s="1"/>
      <c r="B189" s="1"/>
      <c r="C189" s="1"/>
      <c r="D189" s="10"/>
      <c r="E189" s="10"/>
      <c r="F189" s="10"/>
      <c r="G189" s="10"/>
      <c r="H189" s="10"/>
      <c r="I189" s="10"/>
      <c r="J189" s="8"/>
      <c r="K189" s="1"/>
      <c r="L189" s="8"/>
      <c r="M189" s="8"/>
      <c r="N189" s="8"/>
      <c r="O189" s="8"/>
      <c r="P189" s="9"/>
      <c r="Q189" s="10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 customHeight="1">
      <c r="A190" s="1"/>
      <c r="B190" s="1"/>
      <c r="C190" s="1"/>
      <c r="D190" s="10"/>
      <c r="E190" s="10"/>
      <c r="F190" s="10"/>
      <c r="G190" s="10"/>
      <c r="H190" s="10"/>
      <c r="I190" s="10"/>
      <c r="J190" s="8"/>
      <c r="K190" s="1"/>
      <c r="L190" s="8"/>
      <c r="M190" s="8"/>
      <c r="N190" s="8"/>
      <c r="O190" s="8"/>
      <c r="P190" s="9"/>
      <c r="Q190" s="10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 customHeight="1">
      <c r="A191" s="1"/>
      <c r="B191" s="1"/>
      <c r="C191" s="1"/>
      <c r="D191" s="10"/>
      <c r="E191" s="10"/>
      <c r="F191" s="10"/>
      <c r="G191" s="10"/>
      <c r="H191" s="10"/>
      <c r="I191" s="10"/>
      <c r="J191" s="8"/>
      <c r="K191" s="1"/>
      <c r="L191" s="8"/>
      <c r="M191" s="8"/>
      <c r="N191" s="8"/>
      <c r="O191" s="8"/>
      <c r="P191" s="9"/>
      <c r="Q191" s="10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 customHeight="1">
      <c r="A192" s="1"/>
      <c r="B192" s="1"/>
      <c r="C192" s="1"/>
      <c r="D192" s="10"/>
      <c r="E192" s="10"/>
      <c r="F192" s="10"/>
      <c r="G192" s="10"/>
      <c r="H192" s="10"/>
      <c r="I192" s="10"/>
      <c r="J192" s="8"/>
      <c r="K192" s="1"/>
      <c r="L192" s="8"/>
      <c r="M192" s="8"/>
      <c r="N192" s="8"/>
      <c r="O192" s="8"/>
      <c r="P192" s="9"/>
      <c r="Q192" s="10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 customHeight="1">
      <c r="A193" s="1"/>
      <c r="B193" s="1"/>
      <c r="C193" s="1"/>
      <c r="D193" s="10"/>
      <c r="E193" s="10"/>
      <c r="F193" s="10"/>
      <c r="G193" s="10"/>
      <c r="H193" s="10"/>
      <c r="I193" s="10"/>
      <c r="J193" s="8"/>
      <c r="K193" s="1"/>
      <c r="L193" s="8"/>
      <c r="M193" s="8"/>
      <c r="N193" s="8"/>
      <c r="O193" s="8"/>
      <c r="P193" s="9"/>
      <c r="Q193" s="10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 customHeight="1">
      <c r="A194" s="1"/>
      <c r="B194" s="1"/>
      <c r="C194" s="1"/>
      <c r="D194" s="10"/>
      <c r="E194" s="10"/>
      <c r="F194" s="10"/>
      <c r="G194" s="10"/>
      <c r="H194" s="10"/>
      <c r="I194" s="10"/>
      <c r="J194" s="8"/>
      <c r="K194" s="1"/>
      <c r="L194" s="8"/>
      <c r="M194" s="8"/>
      <c r="N194" s="8"/>
      <c r="O194" s="8"/>
      <c r="P194" s="9"/>
      <c r="Q194" s="10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 customHeight="1">
      <c r="A195" s="1"/>
      <c r="B195" s="1"/>
      <c r="C195" s="1"/>
      <c r="D195" s="10"/>
      <c r="E195" s="10"/>
      <c r="F195" s="10"/>
      <c r="G195" s="10"/>
      <c r="H195" s="10"/>
      <c r="I195" s="10"/>
      <c r="J195" s="8"/>
      <c r="K195" s="1"/>
      <c r="L195" s="8"/>
      <c r="M195" s="8"/>
      <c r="N195" s="8"/>
      <c r="O195" s="8"/>
      <c r="P195" s="9"/>
      <c r="Q195" s="10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 customHeight="1">
      <c r="A196" s="1"/>
      <c r="B196" s="1"/>
      <c r="C196" s="1"/>
      <c r="D196" s="10"/>
      <c r="E196" s="10"/>
      <c r="F196" s="10"/>
      <c r="G196" s="10"/>
      <c r="H196" s="10"/>
      <c r="I196" s="10"/>
      <c r="J196" s="8"/>
      <c r="K196" s="1"/>
      <c r="L196" s="8"/>
      <c r="M196" s="8"/>
      <c r="N196" s="8"/>
      <c r="O196" s="8"/>
      <c r="P196" s="9"/>
      <c r="Q196" s="10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 customHeight="1">
      <c r="A197" s="1"/>
      <c r="B197" s="1"/>
      <c r="C197" s="1"/>
      <c r="D197" s="10"/>
      <c r="E197" s="10"/>
      <c r="F197" s="10"/>
      <c r="G197" s="10"/>
      <c r="H197" s="10"/>
      <c r="I197" s="10"/>
      <c r="J197" s="8"/>
      <c r="K197" s="1"/>
      <c r="L197" s="8"/>
      <c r="M197" s="8"/>
      <c r="N197" s="8"/>
      <c r="O197" s="8"/>
      <c r="P197" s="9"/>
      <c r="Q197" s="10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 customHeight="1">
      <c r="A198" s="1"/>
      <c r="B198" s="1"/>
      <c r="C198" s="1"/>
      <c r="D198" s="10"/>
      <c r="E198" s="10"/>
      <c r="F198" s="10"/>
      <c r="G198" s="10"/>
      <c r="H198" s="10"/>
      <c r="I198" s="10"/>
      <c r="J198" s="8"/>
      <c r="K198" s="1"/>
      <c r="L198" s="8"/>
      <c r="M198" s="8"/>
      <c r="N198" s="8"/>
      <c r="O198" s="8"/>
      <c r="P198" s="9"/>
      <c r="Q198" s="10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 customHeight="1">
      <c r="A199" s="1"/>
      <c r="B199" s="1"/>
      <c r="C199" s="1"/>
      <c r="D199" s="10"/>
      <c r="E199" s="10"/>
      <c r="F199" s="10"/>
      <c r="G199" s="10"/>
      <c r="H199" s="10"/>
      <c r="I199" s="10"/>
      <c r="J199" s="8"/>
      <c r="K199" s="1"/>
      <c r="L199" s="8"/>
      <c r="M199" s="8"/>
      <c r="N199" s="8"/>
      <c r="O199" s="8"/>
      <c r="P199" s="9"/>
      <c r="Q199" s="10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 customHeight="1">
      <c r="A200" s="1"/>
      <c r="B200" s="1"/>
      <c r="C200" s="1"/>
      <c r="D200" s="10"/>
      <c r="E200" s="10"/>
      <c r="F200" s="10"/>
      <c r="G200" s="10"/>
      <c r="H200" s="10"/>
      <c r="I200" s="10"/>
      <c r="J200" s="8"/>
      <c r="K200" s="1"/>
      <c r="L200" s="8"/>
      <c r="M200" s="8"/>
      <c r="N200" s="8"/>
      <c r="O200" s="8"/>
      <c r="P200" s="9"/>
      <c r="Q200" s="10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 customHeight="1">
      <c r="A201" s="1"/>
      <c r="B201" s="1"/>
      <c r="C201" s="1"/>
      <c r="D201" s="10"/>
      <c r="E201" s="10"/>
      <c r="F201" s="10"/>
      <c r="G201" s="10"/>
      <c r="H201" s="10"/>
      <c r="I201" s="10"/>
      <c r="J201" s="8"/>
      <c r="K201" s="1"/>
      <c r="L201" s="8"/>
      <c r="M201" s="8"/>
      <c r="N201" s="8"/>
      <c r="O201" s="8"/>
      <c r="P201" s="9"/>
      <c r="Q201" s="10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 customHeight="1">
      <c r="A202" s="1"/>
      <c r="B202" s="1"/>
      <c r="C202" s="1"/>
      <c r="D202" s="10"/>
      <c r="E202" s="10"/>
      <c r="F202" s="10"/>
      <c r="G202" s="10"/>
      <c r="H202" s="10"/>
      <c r="I202" s="10"/>
      <c r="J202" s="8"/>
      <c r="K202" s="1"/>
      <c r="L202" s="8"/>
      <c r="M202" s="8"/>
      <c r="N202" s="8"/>
      <c r="O202" s="8"/>
      <c r="P202" s="9"/>
      <c r="Q202" s="10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 customHeight="1">
      <c r="A203" s="1"/>
      <c r="B203" s="1"/>
      <c r="C203" s="1"/>
      <c r="D203" s="10"/>
      <c r="E203" s="10"/>
      <c r="F203" s="10"/>
      <c r="G203" s="10"/>
      <c r="H203" s="10"/>
      <c r="I203" s="10"/>
      <c r="J203" s="8"/>
      <c r="K203" s="1"/>
      <c r="L203" s="8"/>
      <c r="M203" s="8"/>
      <c r="N203" s="8"/>
      <c r="O203" s="8"/>
      <c r="P203" s="9"/>
      <c r="Q203" s="10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 customHeight="1">
      <c r="A204" s="1"/>
      <c r="B204" s="1"/>
      <c r="C204" s="1"/>
      <c r="D204" s="10"/>
      <c r="E204" s="10"/>
      <c r="F204" s="10"/>
      <c r="G204" s="10"/>
      <c r="H204" s="10"/>
      <c r="I204" s="10"/>
      <c r="J204" s="8"/>
      <c r="K204" s="1"/>
      <c r="L204" s="8"/>
      <c r="M204" s="8"/>
      <c r="N204" s="8"/>
      <c r="O204" s="8"/>
      <c r="P204" s="9"/>
      <c r="Q204" s="10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 customHeight="1">
      <c r="A205" s="1"/>
      <c r="B205" s="1"/>
      <c r="C205" s="1"/>
      <c r="D205" s="10"/>
      <c r="E205" s="10"/>
      <c r="F205" s="10"/>
      <c r="G205" s="10"/>
      <c r="H205" s="10"/>
      <c r="I205" s="10"/>
      <c r="J205" s="8"/>
      <c r="K205" s="1"/>
      <c r="L205" s="8"/>
      <c r="M205" s="8"/>
      <c r="N205" s="8"/>
      <c r="O205" s="8"/>
      <c r="P205" s="9"/>
      <c r="Q205" s="10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 customHeight="1">
      <c r="A206" s="1"/>
      <c r="B206" s="1"/>
      <c r="C206" s="1"/>
      <c r="D206" s="10"/>
      <c r="E206" s="10"/>
      <c r="F206" s="10"/>
      <c r="G206" s="10"/>
      <c r="H206" s="10"/>
      <c r="I206" s="10"/>
      <c r="J206" s="8"/>
      <c r="K206" s="1"/>
      <c r="L206" s="8"/>
      <c r="M206" s="8"/>
      <c r="N206" s="8"/>
      <c r="O206" s="8"/>
      <c r="P206" s="9"/>
      <c r="Q206" s="10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 customHeight="1">
      <c r="A207" s="1"/>
      <c r="B207" s="1"/>
      <c r="C207" s="1"/>
      <c r="D207" s="10"/>
      <c r="E207" s="10"/>
      <c r="F207" s="10"/>
      <c r="G207" s="10"/>
      <c r="H207" s="10"/>
      <c r="I207" s="10"/>
      <c r="J207" s="8"/>
      <c r="K207" s="1"/>
      <c r="L207" s="8"/>
      <c r="M207" s="8"/>
      <c r="N207" s="8"/>
      <c r="O207" s="8"/>
      <c r="P207" s="9"/>
      <c r="Q207" s="10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 customHeight="1">
      <c r="A208" s="1"/>
      <c r="B208" s="1"/>
      <c r="C208" s="1"/>
      <c r="D208" s="10"/>
      <c r="E208" s="10"/>
      <c r="F208" s="10"/>
      <c r="G208" s="10"/>
      <c r="H208" s="10"/>
      <c r="I208" s="10"/>
      <c r="J208" s="8"/>
      <c r="K208" s="1"/>
      <c r="L208" s="8"/>
      <c r="M208" s="8"/>
      <c r="N208" s="8"/>
      <c r="O208" s="8"/>
      <c r="P208" s="9"/>
      <c r="Q208" s="10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 customHeight="1">
      <c r="A209" s="1"/>
      <c r="B209" s="1"/>
      <c r="C209" s="1"/>
      <c r="D209" s="10"/>
      <c r="E209" s="10"/>
      <c r="F209" s="10"/>
      <c r="G209" s="10"/>
      <c r="H209" s="10"/>
      <c r="I209" s="10"/>
      <c r="J209" s="8"/>
      <c r="K209" s="1"/>
      <c r="L209" s="8"/>
      <c r="M209" s="8"/>
      <c r="N209" s="8"/>
      <c r="O209" s="8"/>
      <c r="P209" s="9"/>
      <c r="Q209" s="10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 customHeight="1">
      <c r="A210" s="1"/>
      <c r="B210" s="1"/>
      <c r="C210" s="1"/>
      <c r="D210" s="10"/>
      <c r="E210" s="10"/>
      <c r="F210" s="10"/>
      <c r="G210" s="10"/>
      <c r="H210" s="10"/>
      <c r="I210" s="10"/>
      <c r="J210" s="8"/>
      <c r="K210" s="1"/>
      <c r="L210" s="8"/>
      <c r="M210" s="8"/>
      <c r="N210" s="8"/>
      <c r="O210" s="8"/>
      <c r="P210" s="9"/>
      <c r="Q210" s="10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 customHeight="1">
      <c r="A211" s="1"/>
      <c r="B211" s="1"/>
      <c r="C211" s="1"/>
      <c r="D211" s="10"/>
      <c r="E211" s="10"/>
      <c r="F211" s="10"/>
      <c r="G211" s="10"/>
      <c r="H211" s="10"/>
      <c r="I211" s="10"/>
      <c r="J211" s="8"/>
      <c r="K211" s="1"/>
      <c r="L211" s="8"/>
      <c r="M211" s="8"/>
      <c r="N211" s="8"/>
      <c r="O211" s="8"/>
      <c r="P211" s="9"/>
      <c r="Q211" s="10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 customHeight="1">
      <c r="A212" s="1"/>
      <c r="B212" s="1"/>
      <c r="C212" s="1"/>
      <c r="D212" s="10"/>
      <c r="E212" s="10"/>
      <c r="F212" s="10"/>
      <c r="G212" s="10"/>
      <c r="H212" s="10"/>
      <c r="I212" s="10"/>
      <c r="J212" s="8"/>
      <c r="K212" s="1"/>
      <c r="L212" s="8"/>
      <c r="M212" s="8"/>
      <c r="N212" s="8"/>
      <c r="O212" s="8"/>
      <c r="P212" s="9"/>
      <c r="Q212" s="10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 customHeight="1">
      <c r="A213" s="1"/>
      <c r="B213" s="1"/>
      <c r="C213" s="1"/>
      <c r="D213" s="10"/>
      <c r="E213" s="10"/>
      <c r="F213" s="10"/>
      <c r="G213" s="10"/>
      <c r="H213" s="10"/>
      <c r="I213" s="10"/>
      <c r="J213" s="8"/>
      <c r="K213" s="1"/>
      <c r="L213" s="8"/>
      <c r="M213" s="8"/>
      <c r="N213" s="8"/>
      <c r="O213" s="8"/>
      <c r="P213" s="9"/>
      <c r="Q213" s="10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 customHeight="1">
      <c r="A214" s="1"/>
      <c r="B214" s="1"/>
      <c r="C214" s="1"/>
      <c r="D214" s="10"/>
      <c r="E214" s="10"/>
      <c r="F214" s="10"/>
      <c r="G214" s="10"/>
      <c r="H214" s="10"/>
      <c r="I214" s="10"/>
      <c r="J214" s="8"/>
      <c r="K214" s="1"/>
      <c r="L214" s="8"/>
      <c r="M214" s="8"/>
      <c r="N214" s="8"/>
      <c r="O214" s="8"/>
      <c r="P214" s="9"/>
      <c r="Q214" s="10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 customHeight="1">
      <c r="A215" s="1"/>
      <c r="B215" s="1"/>
      <c r="C215" s="1"/>
      <c r="D215" s="10"/>
      <c r="E215" s="10"/>
      <c r="F215" s="10"/>
      <c r="G215" s="10"/>
      <c r="H215" s="10"/>
      <c r="I215" s="10"/>
      <c r="J215" s="8"/>
      <c r="K215" s="1"/>
      <c r="L215" s="8"/>
      <c r="M215" s="8"/>
      <c r="N215" s="8"/>
      <c r="O215" s="8"/>
      <c r="P215" s="9"/>
      <c r="Q215" s="10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 customHeight="1">
      <c r="A216" s="1"/>
      <c r="B216" s="1"/>
      <c r="C216" s="1"/>
      <c r="D216" s="10"/>
      <c r="E216" s="10"/>
      <c r="F216" s="10"/>
      <c r="G216" s="10"/>
      <c r="H216" s="10"/>
      <c r="I216" s="10"/>
      <c r="J216" s="8"/>
      <c r="K216" s="1"/>
      <c r="L216" s="8"/>
      <c r="M216" s="8"/>
      <c r="N216" s="8"/>
      <c r="O216" s="8"/>
      <c r="P216" s="9"/>
      <c r="Q216" s="10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 customHeight="1">
      <c r="A217" s="1"/>
      <c r="B217" s="1"/>
      <c r="C217" s="1"/>
      <c r="D217" s="10"/>
      <c r="E217" s="10"/>
      <c r="F217" s="10"/>
      <c r="G217" s="10"/>
      <c r="H217" s="10"/>
      <c r="I217" s="10"/>
      <c r="J217" s="8"/>
      <c r="K217" s="1"/>
      <c r="L217" s="8"/>
      <c r="M217" s="8"/>
      <c r="N217" s="8"/>
      <c r="O217" s="8"/>
      <c r="P217" s="9"/>
      <c r="Q217" s="10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 customHeight="1">
      <c r="A218" s="1"/>
      <c r="B218" s="1"/>
      <c r="C218" s="1"/>
      <c r="D218" s="10"/>
      <c r="E218" s="10"/>
      <c r="F218" s="10"/>
      <c r="G218" s="10"/>
      <c r="H218" s="10"/>
      <c r="I218" s="10"/>
      <c r="J218" s="8"/>
      <c r="K218" s="1"/>
      <c r="L218" s="8"/>
      <c r="M218" s="8"/>
      <c r="N218" s="8"/>
      <c r="O218" s="8"/>
      <c r="P218" s="9"/>
      <c r="Q218" s="10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 customHeight="1">
      <c r="A219" s="1"/>
      <c r="B219" s="1"/>
      <c r="C219" s="1"/>
      <c r="D219" s="10"/>
      <c r="E219" s="10"/>
      <c r="F219" s="10"/>
      <c r="G219" s="10"/>
      <c r="H219" s="10"/>
      <c r="I219" s="10"/>
      <c r="J219" s="8"/>
      <c r="K219" s="1"/>
      <c r="L219" s="8"/>
      <c r="M219" s="8"/>
      <c r="N219" s="8"/>
      <c r="O219" s="8"/>
      <c r="P219" s="9"/>
      <c r="Q219" s="10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 customHeight="1">
      <c r="A220" s="1"/>
      <c r="B220" s="1"/>
      <c r="C220" s="1"/>
      <c r="D220" s="10"/>
      <c r="E220" s="10"/>
      <c r="F220" s="10"/>
      <c r="G220" s="10"/>
      <c r="H220" s="10"/>
      <c r="I220" s="10"/>
      <c r="J220" s="8"/>
      <c r="K220" s="1"/>
      <c r="L220" s="8"/>
      <c r="M220" s="8"/>
      <c r="N220" s="8"/>
      <c r="O220" s="8"/>
      <c r="P220" s="9"/>
      <c r="Q220" s="10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 customHeight="1">
      <c r="A221" s="1"/>
      <c r="B221" s="1"/>
      <c r="C221" s="1"/>
      <c r="D221" s="10"/>
      <c r="E221" s="10"/>
      <c r="F221" s="10"/>
      <c r="G221" s="10"/>
      <c r="H221" s="10"/>
      <c r="I221" s="10"/>
      <c r="J221" s="8"/>
      <c r="K221" s="1"/>
      <c r="L221" s="8"/>
      <c r="M221" s="8"/>
      <c r="N221" s="8"/>
      <c r="O221" s="8"/>
      <c r="P221" s="9"/>
      <c r="Q221" s="10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 customHeight="1">
      <c r="A222" s="1"/>
      <c r="B222" s="1"/>
      <c r="C222" s="1"/>
      <c r="D222" s="10"/>
      <c r="E222" s="10"/>
      <c r="F222" s="10"/>
      <c r="G222" s="10"/>
      <c r="H222" s="10"/>
      <c r="I222" s="10"/>
      <c r="J222" s="8"/>
      <c r="K222" s="1"/>
      <c r="L222" s="8"/>
      <c r="M222" s="8"/>
      <c r="N222" s="8"/>
      <c r="O222" s="8"/>
      <c r="P222" s="9"/>
      <c r="Q222" s="10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 customHeight="1">
      <c r="A223" s="1"/>
      <c r="B223" s="1"/>
      <c r="C223" s="1"/>
      <c r="D223" s="10"/>
      <c r="E223" s="10"/>
      <c r="F223" s="10"/>
      <c r="G223" s="10"/>
      <c r="H223" s="10"/>
      <c r="I223" s="10"/>
      <c r="J223" s="8"/>
      <c r="K223" s="1"/>
      <c r="L223" s="8"/>
      <c r="M223" s="8"/>
      <c r="N223" s="8"/>
      <c r="O223" s="8"/>
      <c r="P223" s="9"/>
      <c r="Q223" s="10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 customHeight="1">
      <c r="A224" s="1"/>
      <c r="B224" s="1"/>
      <c r="C224" s="1"/>
      <c r="D224" s="10"/>
      <c r="E224" s="10"/>
      <c r="F224" s="10"/>
      <c r="G224" s="10"/>
      <c r="H224" s="10"/>
      <c r="I224" s="10"/>
      <c r="J224" s="8"/>
      <c r="K224" s="1"/>
      <c r="L224" s="8"/>
      <c r="M224" s="8"/>
      <c r="N224" s="8"/>
      <c r="O224" s="8"/>
      <c r="P224" s="9"/>
      <c r="Q224" s="10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 customHeight="1">
      <c r="A225" s="1"/>
      <c r="B225" s="1"/>
      <c r="C225" s="1"/>
      <c r="D225" s="10"/>
      <c r="E225" s="10"/>
      <c r="F225" s="10"/>
      <c r="G225" s="10"/>
      <c r="H225" s="10"/>
      <c r="I225" s="10"/>
      <c r="J225" s="8"/>
      <c r="K225" s="1"/>
      <c r="L225" s="8"/>
      <c r="M225" s="8"/>
      <c r="N225" s="8"/>
      <c r="O225" s="8"/>
      <c r="P225" s="9"/>
      <c r="Q225" s="10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 customHeight="1">
      <c r="A226" s="1"/>
      <c r="B226" s="1"/>
      <c r="C226" s="1"/>
      <c r="D226" s="10"/>
      <c r="E226" s="10"/>
      <c r="F226" s="10"/>
      <c r="G226" s="10"/>
      <c r="H226" s="10"/>
      <c r="I226" s="10"/>
      <c r="J226" s="8"/>
      <c r="K226" s="1"/>
      <c r="L226" s="8"/>
      <c r="M226" s="8"/>
      <c r="N226" s="8"/>
      <c r="O226" s="8"/>
      <c r="P226" s="9"/>
      <c r="Q226" s="10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 customHeight="1">
      <c r="A227" s="1"/>
      <c r="B227" s="1"/>
      <c r="C227" s="1"/>
      <c r="D227" s="10"/>
      <c r="E227" s="10"/>
      <c r="F227" s="10"/>
      <c r="G227" s="10"/>
      <c r="H227" s="10"/>
      <c r="I227" s="10"/>
      <c r="J227" s="8"/>
      <c r="K227" s="1"/>
      <c r="L227" s="8"/>
      <c r="M227" s="8"/>
      <c r="N227" s="8"/>
      <c r="O227" s="8"/>
      <c r="P227" s="9"/>
      <c r="Q227" s="10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 customHeight="1">
      <c r="A228" s="1"/>
      <c r="B228" s="1"/>
      <c r="C228" s="1"/>
      <c r="D228" s="10"/>
      <c r="E228" s="10"/>
      <c r="F228" s="10"/>
      <c r="G228" s="10"/>
      <c r="H228" s="10"/>
      <c r="I228" s="10"/>
      <c r="J228" s="8"/>
      <c r="K228" s="1"/>
      <c r="L228" s="8"/>
      <c r="M228" s="8"/>
      <c r="N228" s="8"/>
      <c r="O228" s="8"/>
      <c r="P228" s="9"/>
      <c r="Q228" s="10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 customHeight="1">
      <c r="A229" s="1"/>
      <c r="B229" s="1"/>
      <c r="C229" s="1"/>
      <c r="D229" s="10"/>
      <c r="E229" s="10"/>
      <c r="F229" s="10"/>
      <c r="G229" s="10"/>
      <c r="H229" s="10"/>
      <c r="I229" s="10"/>
      <c r="J229" s="8"/>
      <c r="K229" s="1"/>
      <c r="L229" s="8"/>
      <c r="M229" s="8"/>
      <c r="N229" s="8"/>
      <c r="O229" s="8"/>
      <c r="P229" s="9"/>
      <c r="Q229" s="10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 customHeight="1">
      <c r="A230" s="1"/>
      <c r="B230" s="1"/>
      <c r="C230" s="1"/>
      <c r="D230" s="10"/>
      <c r="E230" s="10"/>
      <c r="F230" s="10"/>
      <c r="G230" s="10"/>
      <c r="H230" s="10"/>
      <c r="I230" s="10"/>
      <c r="J230" s="8"/>
      <c r="K230" s="1"/>
      <c r="L230" s="8"/>
      <c r="M230" s="8"/>
      <c r="N230" s="8"/>
      <c r="O230" s="8"/>
      <c r="P230" s="9"/>
      <c r="Q230" s="10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 customHeight="1">
      <c r="A231" s="1"/>
      <c r="B231" s="1"/>
      <c r="C231" s="1"/>
      <c r="D231" s="10"/>
      <c r="E231" s="10"/>
      <c r="F231" s="10"/>
      <c r="G231" s="10"/>
      <c r="H231" s="10"/>
      <c r="I231" s="10"/>
      <c r="J231" s="8"/>
      <c r="K231" s="1"/>
      <c r="L231" s="8"/>
      <c r="M231" s="8"/>
      <c r="N231" s="8"/>
      <c r="O231" s="8"/>
      <c r="P231" s="9"/>
      <c r="Q231" s="10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 customHeight="1">
      <c r="A232" s="1"/>
      <c r="B232" s="1"/>
      <c r="C232" s="1"/>
      <c r="D232" s="10"/>
      <c r="E232" s="10"/>
      <c r="F232" s="10"/>
      <c r="G232" s="10"/>
      <c r="H232" s="10"/>
      <c r="I232" s="10"/>
      <c r="J232" s="8"/>
      <c r="K232" s="1"/>
      <c r="L232" s="8"/>
      <c r="M232" s="8"/>
      <c r="N232" s="8"/>
      <c r="O232" s="8"/>
      <c r="P232" s="9"/>
      <c r="Q232" s="10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 customHeight="1">
      <c r="A233" s="1"/>
      <c r="B233" s="1"/>
      <c r="C233" s="1"/>
      <c r="D233" s="10"/>
      <c r="E233" s="10"/>
      <c r="F233" s="10"/>
      <c r="G233" s="10"/>
      <c r="H233" s="10"/>
      <c r="I233" s="10"/>
      <c r="J233" s="8"/>
      <c r="K233" s="1"/>
      <c r="L233" s="8"/>
      <c r="M233" s="8"/>
      <c r="N233" s="8"/>
      <c r="O233" s="8"/>
      <c r="P233" s="9"/>
      <c r="Q233" s="10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 customHeight="1">
      <c r="A234" s="1"/>
      <c r="B234" s="1"/>
      <c r="C234" s="1"/>
      <c r="D234" s="10"/>
      <c r="E234" s="10"/>
      <c r="F234" s="10"/>
      <c r="G234" s="10"/>
      <c r="H234" s="10"/>
      <c r="I234" s="10"/>
      <c r="J234" s="8"/>
      <c r="K234" s="1"/>
      <c r="L234" s="8"/>
      <c r="M234" s="8"/>
      <c r="N234" s="8"/>
      <c r="O234" s="8"/>
      <c r="P234" s="9"/>
      <c r="Q234" s="10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 customHeight="1">
      <c r="A235" s="1"/>
      <c r="B235" s="1"/>
      <c r="C235" s="1"/>
      <c r="D235" s="10"/>
      <c r="E235" s="10"/>
      <c r="F235" s="10"/>
      <c r="G235" s="10"/>
      <c r="H235" s="10"/>
      <c r="I235" s="10"/>
      <c r="J235" s="8"/>
      <c r="K235" s="1"/>
      <c r="L235" s="8"/>
      <c r="M235" s="8"/>
      <c r="N235" s="8"/>
      <c r="O235" s="8"/>
      <c r="P235" s="9"/>
      <c r="Q235" s="10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 customHeight="1">
      <c r="A236" s="1"/>
      <c r="B236" s="1"/>
      <c r="C236" s="1"/>
      <c r="D236" s="10"/>
      <c r="E236" s="10"/>
      <c r="F236" s="10"/>
      <c r="G236" s="10"/>
      <c r="H236" s="10"/>
      <c r="I236" s="10"/>
      <c r="J236" s="8"/>
      <c r="K236" s="1"/>
      <c r="L236" s="8"/>
      <c r="M236" s="8"/>
      <c r="N236" s="8"/>
      <c r="O236" s="8"/>
      <c r="P236" s="9"/>
      <c r="Q236" s="10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 customHeight="1">
      <c r="A237" s="1"/>
      <c r="B237" s="1"/>
      <c r="C237" s="1"/>
      <c r="D237" s="10"/>
      <c r="E237" s="10"/>
      <c r="F237" s="10"/>
      <c r="G237" s="10"/>
      <c r="H237" s="10"/>
      <c r="I237" s="10"/>
      <c r="J237" s="8"/>
      <c r="K237" s="1"/>
      <c r="L237" s="8"/>
      <c r="M237" s="8"/>
      <c r="N237" s="8"/>
      <c r="O237" s="8"/>
      <c r="P237" s="9"/>
      <c r="Q237" s="10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 customHeight="1">
      <c r="A238" s="1"/>
      <c r="B238" s="1"/>
      <c r="C238" s="1"/>
      <c r="D238" s="10"/>
      <c r="E238" s="10"/>
      <c r="F238" s="10"/>
      <c r="G238" s="10"/>
      <c r="H238" s="10"/>
      <c r="I238" s="10"/>
      <c r="J238" s="8"/>
      <c r="K238" s="1"/>
      <c r="L238" s="8"/>
      <c r="M238" s="8"/>
      <c r="N238" s="8"/>
      <c r="O238" s="8"/>
      <c r="P238" s="9"/>
      <c r="Q238" s="10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 customHeight="1">
      <c r="A239" s="1"/>
      <c r="B239" s="1"/>
      <c r="C239" s="1"/>
      <c r="D239" s="10"/>
      <c r="E239" s="10"/>
      <c r="F239" s="10"/>
      <c r="G239" s="10"/>
      <c r="H239" s="10"/>
      <c r="I239" s="10"/>
      <c r="J239" s="8"/>
      <c r="K239" s="1"/>
      <c r="L239" s="8"/>
      <c r="M239" s="8"/>
      <c r="N239" s="8"/>
      <c r="O239" s="8"/>
      <c r="P239" s="9"/>
      <c r="Q239" s="10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 customHeight="1">
      <c r="A240" s="1"/>
      <c r="B240" s="1"/>
      <c r="C240" s="1"/>
      <c r="D240" s="10"/>
      <c r="E240" s="10"/>
      <c r="F240" s="10"/>
      <c r="G240" s="10"/>
      <c r="H240" s="10"/>
      <c r="I240" s="10"/>
      <c r="J240" s="8"/>
      <c r="K240" s="1"/>
      <c r="L240" s="8"/>
      <c r="M240" s="8"/>
      <c r="N240" s="8"/>
      <c r="O240" s="8"/>
      <c r="P240" s="9"/>
      <c r="Q240" s="10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 customHeight="1">
      <c r="A241" s="1"/>
      <c r="B241" s="1"/>
      <c r="C241" s="1"/>
      <c r="D241" s="10"/>
      <c r="E241" s="10"/>
      <c r="F241" s="10"/>
      <c r="G241" s="10"/>
      <c r="H241" s="10"/>
      <c r="I241" s="10"/>
      <c r="J241" s="8"/>
      <c r="K241" s="1"/>
      <c r="L241" s="8"/>
      <c r="M241" s="8"/>
      <c r="N241" s="8"/>
      <c r="O241" s="8"/>
      <c r="P241" s="9"/>
      <c r="Q241" s="10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 customHeight="1">
      <c r="A242" s="1"/>
      <c r="B242" s="1"/>
      <c r="C242" s="1"/>
      <c r="D242" s="10"/>
      <c r="E242" s="10"/>
      <c r="F242" s="10"/>
      <c r="G242" s="10"/>
      <c r="H242" s="10"/>
      <c r="I242" s="10"/>
      <c r="J242" s="8"/>
      <c r="K242" s="1"/>
      <c r="L242" s="8"/>
      <c r="M242" s="8"/>
      <c r="N242" s="8"/>
      <c r="O242" s="8"/>
      <c r="P242" s="9"/>
      <c r="Q242" s="10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 customHeight="1">
      <c r="A243" s="1"/>
      <c r="B243" s="1"/>
      <c r="C243" s="1"/>
      <c r="D243" s="10"/>
      <c r="E243" s="10"/>
      <c r="F243" s="10"/>
      <c r="G243" s="10"/>
      <c r="H243" s="10"/>
      <c r="I243" s="10"/>
      <c r="J243" s="8"/>
      <c r="K243" s="1"/>
      <c r="L243" s="8"/>
      <c r="M243" s="8"/>
      <c r="N243" s="8"/>
      <c r="O243" s="8"/>
      <c r="P243" s="9"/>
      <c r="Q243" s="10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 customHeight="1">
      <c r="A244" s="1"/>
      <c r="B244" s="1"/>
      <c r="C244" s="1"/>
      <c r="D244" s="10"/>
      <c r="E244" s="10"/>
      <c r="F244" s="10"/>
      <c r="G244" s="10"/>
      <c r="H244" s="10"/>
      <c r="I244" s="10"/>
      <c r="J244" s="8"/>
      <c r="K244" s="1"/>
      <c r="L244" s="8"/>
      <c r="M244" s="8"/>
      <c r="N244" s="8"/>
      <c r="O244" s="8"/>
      <c r="P244" s="9"/>
      <c r="Q244" s="10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 customHeight="1">
      <c r="A245" s="1"/>
      <c r="B245" s="1"/>
      <c r="C245" s="1"/>
      <c r="D245" s="10"/>
      <c r="E245" s="10"/>
      <c r="F245" s="10"/>
      <c r="G245" s="10"/>
      <c r="H245" s="10"/>
      <c r="I245" s="10"/>
      <c r="J245" s="8"/>
      <c r="K245" s="1"/>
      <c r="L245" s="8"/>
      <c r="M245" s="8"/>
      <c r="N245" s="8"/>
      <c r="O245" s="8"/>
      <c r="P245" s="9"/>
      <c r="Q245" s="10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 customHeight="1">
      <c r="A246" s="1"/>
      <c r="B246" s="1"/>
      <c r="C246" s="1"/>
      <c r="D246" s="10"/>
      <c r="E246" s="10"/>
      <c r="F246" s="10"/>
      <c r="G246" s="10"/>
      <c r="H246" s="10"/>
      <c r="I246" s="10"/>
      <c r="J246" s="8"/>
      <c r="K246" s="1"/>
      <c r="L246" s="8"/>
      <c r="M246" s="8"/>
      <c r="N246" s="8"/>
      <c r="O246" s="8"/>
      <c r="P246" s="9"/>
      <c r="Q246" s="10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 customHeight="1">
      <c r="A247" s="1"/>
      <c r="B247" s="1"/>
      <c r="C247" s="1"/>
      <c r="D247" s="10"/>
      <c r="E247" s="10"/>
      <c r="F247" s="10"/>
      <c r="G247" s="10"/>
      <c r="H247" s="10"/>
      <c r="I247" s="10"/>
      <c r="J247" s="8"/>
      <c r="K247" s="1"/>
      <c r="L247" s="8"/>
      <c r="M247" s="8"/>
      <c r="N247" s="8"/>
      <c r="O247" s="8"/>
      <c r="P247" s="9"/>
      <c r="Q247" s="10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 customHeight="1">
      <c r="A248" s="1"/>
      <c r="B248" s="1"/>
      <c r="C248" s="1"/>
      <c r="D248" s="10"/>
      <c r="E248" s="10"/>
      <c r="F248" s="10"/>
      <c r="G248" s="10"/>
      <c r="H248" s="10"/>
      <c r="I248" s="10"/>
      <c r="J248" s="8"/>
      <c r="K248" s="1"/>
      <c r="L248" s="8"/>
      <c r="M248" s="8"/>
      <c r="N248" s="8"/>
      <c r="O248" s="8"/>
      <c r="P248" s="9"/>
      <c r="Q248" s="10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 customHeight="1">
      <c r="A249" s="1"/>
      <c r="B249" s="1"/>
      <c r="C249" s="1"/>
      <c r="D249" s="10"/>
      <c r="E249" s="10"/>
      <c r="F249" s="10"/>
      <c r="G249" s="10"/>
      <c r="H249" s="10"/>
      <c r="I249" s="10"/>
      <c r="J249" s="8"/>
      <c r="K249" s="1"/>
      <c r="L249" s="8"/>
      <c r="M249" s="8"/>
      <c r="N249" s="8"/>
      <c r="O249" s="8"/>
      <c r="P249" s="9"/>
      <c r="Q249" s="10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 customHeight="1">
      <c r="A250" s="1"/>
      <c r="B250" s="1"/>
      <c r="C250" s="1"/>
      <c r="D250" s="10"/>
      <c r="E250" s="10"/>
      <c r="F250" s="10"/>
      <c r="G250" s="10"/>
      <c r="H250" s="10"/>
      <c r="I250" s="10"/>
      <c r="J250" s="8"/>
      <c r="K250" s="1"/>
      <c r="L250" s="8"/>
      <c r="M250" s="8"/>
      <c r="N250" s="8"/>
      <c r="O250" s="8"/>
      <c r="P250" s="9"/>
      <c r="Q250" s="10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 customHeight="1">
      <c r="A251" s="1"/>
      <c r="B251" s="1"/>
      <c r="C251" s="1"/>
      <c r="D251" s="10"/>
      <c r="E251" s="10"/>
      <c r="F251" s="10"/>
      <c r="G251" s="10"/>
      <c r="H251" s="10"/>
      <c r="I251" s="10"/>
      <c r="J251" s="8"/>
      <c r="K251" s="1"/>
      <c r="L251" s="8"/>
      <c r="M251" s="8"/>
      <c r="N251" s="8"/>
      <c r="O251" s="8"/>
      <c r="P251" s="9"/>
      <c r="Q251" s="10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 customHeight="1">
      <c r="A252" s="1"/>
      <c r="B252" s="1"/>
      <c r="C252" s="1"/>
      <c r="D252" s="10"/>
      <c r="E252" s="10"/>
      <c r="F252" s="10"/>
      <c r="G252" s="10"/>
      <c r="H252" s="10"/>
      <c r="I252" s="10"/>
      <c r="J252" s="8"/>
      <c r="K252" s="1"/>
      <c r="L252" s="8"/>
      <c r="M252" s="8"/>
      <c r="N252" s="8"/>
      <c r="O252" s="8"/>
      <c r="P252" s="9"/>
      <c r="Q252" s="10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 customHeight="1">
      <c r="A253" s="1"/>
      <c r="B253" s="1"/>
      <c r="C253" s="1"/>
      <c r="D253" s="10"/>
      <c r="E253" s="10"/>
      <c r="F253" s="10"/>
      <c r="G253" s="10"/>
      <c r="H253" s="10"/>
      <c r="I253" s="10"/>
      <c r="J253" s="8"/>
      <c r="K253" s="1"/>
      <c r="L253" s="8"/>
      <c r="M253" s="8"/>
      <c r="N253" s="8"/>
      <c r="O253" s="8"/>
      <c r="P253" s="9"/>
      <c r="Q253" s="10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 customHeight="1">
      <c r="A254" s="1"/>
      <c r="B254" s="1"/>
      <c r="C254" s="1"/>
      <c r="D254" s="10"/>
      <c r="E254" s="10"/>
      <c r="F254" s="10"/>
      <c r="G254" s="10"/>
      <c r="H254" s="10"/>
      <c r="I254" s="10"/>
      <c r="J254" s="8"/>
      <c r="K254" s="1"/>
      <c r="L254" s="8"/>
      <c r="M254" s="8"/>
      <c r="N254" s="8"/>
      <c r="O254" s="8"/>
      <c r="P254" s="9"/>
      <c r="Q254" s="10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 customHeight="1">
      <c r="A255" s="1"/>
      <c r="B255" s="1"/>
      <c r="C255" s="1"/>
      <c r="D255" s="10"/>
      <c r="E255" s="10"/>
      <c r="F255" s="10"/>
      <c r="G255" s="10"/>
      <c r="H255" s="10"/>
      <c r="I255" s="10"/>
      <c r="J255" s="8"/>
      <c r="K255" s="1"/>
      <c r="L255" s="8"/>
      <c r="M255" s="8"/>
      <c r="N255" s="8"/>
      <c r="O255" s="8"/>
      <c r="P255" s="9"/>
      <c r="Q255" s="10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 customHeight="1">
      <c r="A256" s="1"/>
      <c r="B256" s="1"/>
      <c r="C256" s="1"/>
      <c r="D256" s="10"/>
      <c r="E256" s="10"/>
      <c r="F256" s="10"/>
      <c r="G256" s="10"/>
      <c r="H256" s="10"/>
      <c r="I256" s="10"/>
      <c r="J256" s="8"/>
      <c r="K256" s="1"/>
      <c r="L256" s="8"/>
      <c r="M256" s="8"/>
      <c r="N256" s="8"/>
      <c r="O256" s="8"/>
      <c r="P256" s="9"/>
      <c r="Q256" s="10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 customHeight="1">
      <c r="A257" s="1"/>
      <c r="B257" s="1"/>
      <c r="C257" s="1"/>
      <c r="D257" s="10"/>
      <c r="E257" s="10"/>
      <c r="F257" s="10"/>
      <c r="G257" s="10"/>
      <c r="H257" s="10"/>
      <c r="I257" s="10"/>
      <c r="J257" s="8"/>
      <c r="K257" s="1"/>
      <c r="L257" s="8"/>
      <c r="M257" s="8"/>
      <c r="N257" s="8"/>
      <c r="O257" s="8"/>
      <c r="P257" s="9"/>
      <c r="Q257" s="10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 customHeight="1">
      <c r="A258" s="1"/>
      <c r="B258" s="1"/>
      <c r="C258" s="1"/>
      <c r="D258" s="10"/>
      <c r="E258" s="10"/>
      <c r="F258" s="10"/>
      <c r="G258" s="10"/>
      <c r="H258" s="10"/>
      <c r="I258" s="10"/>
      <c r="J258" s="8"/>
      <c r="K258" s="1"/>
      <c r="L258" s="8"/>
      <c r="M258" s="8"/>
      <c r="N258" s="8"/>
      <c r="O258" s="8"/>
      <c r="P258" s="9"/>
      <c r="Q258" s="10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 customHeight="1">
      <c r="A259" s="1"/>
      <c r="B259" s="1"/>
      <c r="C259" s="1"/>
      <c r="D259" s="10"/>
      <c r="E259" s="10"/>
      <c r="F259" s="10"/>
      <c r="G259" s="10"/>
      <c r="H259" s="10"/>
      <c r="I259" s="10"/>
      <c r="J259" s="8"/>
      <c r="K259" s="1"/>
      <c r="L259" s="8"/>
      <c r="M259" s="8"/>
      <c r="N259" s="8"/>
      <c r="O259" s="8"/>
      <c r="P259" s="9"/>
      <c r="Q259" s="10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 customHeight="1">
      <c r="A260" s="1"/>
      <c r="B260" s="1"/>
      <c r="C260" s="1"/>
      <c r="D260" s="10"/>
      <c r="E260" s="10"/>
      <c r="F260" s="10"/>
      <c r="G260" s="10"/>
      <c r="H260" s="10"/>
      <c r="I260" s="10"/>
      <c r="J260" s="8"/>
      <c r="K260" s="1"/>
      <c r="L260" s="8"/>
      <c r="M260" s="8"/>
      <c r="N260" s="8"/>
      <c r="O260" s="8"/>
      <c r="P260" s="9"/>
      <c r="Q260" s="10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 customHeight="1">
      <c r="A261" s="1"/>
      <c r="B261" s="1"/>
      <c r="C261" s="1"/>
      <c r="D261" s="10"/>
      <c r="E261" s="10"/>
      <c r="F261" s="10"/>
      <c r="G261" s="10"/>
      <c r="H261" s="10"/>
      <c r="I261" s="10"/>
      <c r="J261" s="8"/>
      <c r="K261" s="1"/>
      <c r="L261" s="8"/>
      <c r="M261" s="8"/>
      <c r="N261" s="8"/>
      <c r="O261" s="8"/>
      <c r="P261" s="9"/>
      <c r="Q261" s="10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 customHeight="1">
      <c r="A262" s="1"/>
      <c r="B262" s="1"/>
      <c r="C262" s="1"/>
      <c r="D262" s="10"/>
      <c r="E262" s="10"/>
      <c r="F262" s="10"/>
      <c r="G262" s="10"/>
      <c r="H262" s="10"/>
      <c r="I262" s="10"/>
      <c r="J262" s="8"/>
      <c r="K262" s="1"/>
      <c r="L262" s="8"/>
      <c r="M262" s="8"/>
      <c r="N262" s="8"/>
      <c r="O262" s="8"/>
      <c r="P262" s="9"/>
      <c r="Q262" s="10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 customHeight="1">
      <c r="A263" s="1"/>
      <c r="B263" s="1"/>
      <c r="C263" s="1"/>
      <c r="D263" s="10"/>
      <c r="E263" s="10"/>
      <c r="F263" s="10"/>
      <c r="G263" s="10"/>
      <c r="H263" s="10"/>
      <c r="I263" s="10"/>
      <c r="J263" s="8"/>
      <c r="K263" s="1"/>
      <c r="L263" s="8"/>
      <c r="M263" s="8"/>
      <c r="N263" s="8"/>
      <c r="O263" s="8"/>
      <c r="P263" s="9"/>
      <c r="Q263" s="10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 customHeight="1">
      <c r="A264" s="1"/>
      <c r="B264" s="1"/>
      <c r="C264" s="1"/>
      <c r="D264" s="10"/>
      <c r="E264" s="10"/>
      <c r="F264" s="10"/>
      <c r="G264" s="10"/>
      <c r="H264" s="10"/>
      <c r="I264" s="10"/>
      <c r="J264" s="8"/>
      <c r="K264" s="1"/>
      <c r="L264" s="8"/>
      <c r="M264" s="8"/>
      <c r="N264" s="8"/>
      <c r="O264" s="8"/>
      <c r="P264" s="9"/>
      <c r="Q264" s="10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 customHeight="1">
      <c r="A265" s="1"/>
      <c r="B265" s="1"/>
      <c r="C265" s="1"/>
      <c r="D265" s="10"/>
      <c r="E265" s="10"/>
      <c r="F265" s="10"/>
      <c r="G265" s="10"/>
      <c r="H265" s="10"/>
      <c r="I265" s="10"/>
      <c r="J265" s="8"/>
      <c r="K265" s="1"/>
      <c r="L265" s="8"/>
      <c r="M265" s="8"/>
      <c r="N265" s="8"/>
      <c r="O265" s="8"/>
      <c r="P265" s="9"/>
      <c r="Q265" s="10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 customHeight="1">
      <c r="A266" s="1"/>
      <c r="B266" s="1"/>
      <c r="C266" s="1"/>
      <c r="D266" s="10"/>
      <c r="E266" s="10"/>
      <c r="F266" s="10"/>
      <c r="G266" s="10"/>
      <c r="H266" s="10"/>
      <c r="I266" s="10"/>
      <c r="J266" s="8"/>
      <c r="K266" s="1"/>
      <c r="L266" s="8"/>
      <c r="M266" s="8"/>
      <c r="N266" s="8"/>
      <c r="O266" s="8"/>
      <c r="P266" s="9"/>
      <c r="Q266" s="10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 customHeight="1">
      <c r="A267" s="1"/>
      <c r="B267" s="1"/>
      <c r="C267" s="1"/>
      <c r="D267" s="10"/>
      <c r="E267" s="10"/>
      <c r="F267" s="10"/>
      <c r="G267" s="10"/>
      <c r="H267" s="10"/>
      <c r="I267" s="10"/>
      <c r="J267" s="8"/>
      <c r="K267" s="1"/>
      <c r="L267" s="8"/>
      <c r="M267" s="8"/>
      <c r="N267" s="8"/>
      <c r="O267" s="8"/>
      <c r="P267" s="9"/>
      <c r="Q267" s="10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 customHeight="1">
      <c r="A268" s="1"/>
      <c r="B268" s="1"/>
      <c r="C268" s="1"/>
      <c r="D268" s="10"/>
      <c r="E268" s="10"/>
      <c r="F268" s="10"/>
      <c r="G268" s="10"/>
      <c r="H268" s="10"/>
      <c r="I268" s="10"/>
      <c r="J268" s="8"/>
      <c r="K268" s="1"/>
      <c r="L268" s="8"/>
      <c r="M268" s="8"/>
      <c r="N268" s="8"/>
      <c r="O268" s="8"/>
      <c r="P268" s="9"/>
      <c r="Q268" s="10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 customHeight="1">
      <c r="A269" s="1"/>
      <c r="B269" s="1"/>
      <c r="C269" s="1"/>
      <c r="D269" s="10"/>
      <c r="E269" s="10"/>
      <c r="F269" s="10"/>
      <c r="G269" s="10"/>
      <c r="H269" s="10"/>
      <c r="I269" s="10"/>
      <c r="J269" s="8"/>
      <c r="K269" s="1"/>
      <c r="L269" s="8"/>
      <c r="M269" s="8"/>
      <c r="N269" s="8"/>
      <c r="O269" s="8"/>
      <c r="P269" s="9"/>
      <c r="Q269" s="10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 customHeight="1">
      <c r="A270" s="1"/>
      <c r="B270" s="1"/>
      <c r="C270" s="1"/>
      <c r="D270" s="10"/>
      <c r="E270" s="10"/>
      <c r="F270" s="10"/>
      <c r="G270" s="10"/>
      <c r="H270" s="10"/>
      <c r="I270" s="10"/>
      <c r="J270" s="8"/>
      <c r="K270" s="1"/>
      <c r="L270" s="8"/>
      <c r="M270" s="8"/>
      <c r="N270" s="8"/>
      <c r="O270" s="8"/>
      <c r="P270" s="9"/>
      <c r="Q270" s="10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 customHeight="1">
      <c r="A271" s="1"/>
      <c r="B271" s="1"/>
      <c r="C271" s="1"/>
      <c r="D271" s="10"/>
      <c r="E271" s="10"/>
      <c r="F271" s="10"/>
      <c r="G271" s="10"/>
      <c r="H271" s="10"/>
      <c r="I271" s="10"/>
      <c r="J271" s="8"/>
      <c r="K271" s="1"/>
      <c r="L271" s="8"/>
      <c r="M271" s="8"/>
      <c r="N271" s="8"/>
      <c r="O271" s="8"/>
      <c r="P271" s="9"/>
      <c r="Q271" s="10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 customHeight="1">
      <c r="A272" s="1"/>
      <c r="B272" s="1"/>
      <c r="C272" s="1"/>
      <c r="D272" s="10"/>
      <c r="E272" s="10"/>
      <c r="F272" s="10"/>
      <c r="G272" s="10"/>
      <c r="H272" s="10"/>
      <c r="I272" s="10"/>
      <c r="J272" s="8"/>
      <c r="K272" s="1"/>
      <c r="L272" s="8"/>
      <c r="M272" s="8"/>
      <c r="N272" s="8"/>
      <c r="O272" s="8"/>
      <c r="P272" s="9"/>
      <c r="Q272" s="10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 customHeight="1">
      <c r="A273" s="1"/>
      <c r="B273" s="1"/>
      <c r="C273" s="1"/>
      <c r="D273" s="10"/>
      <c r="E273" s="10"/>
      <c r="F273" s="10"/>
      <c r="G273" s="10"/>
      <c r="H273" s="10"/>
      <c r="I273" s="10"/>
      <c r="J273" s="8"/>
      <c r="K273" s="1"/>
      <c r="L273" s="8"/>
      <c r="M273" s="8"/>
      <c r="N273" s="8"/>
      <c r="O273" s="8"/>
      <c r="P273" s="9"/>
      <c r="Q273" s="10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 customHeight="1">
      <c r="A274" s="1"/>
      <c r="B274" s="1"/>
      <c r="C274" s="1"/>
      <c r="D274" s="10"/>
      <c r="E274" s="10"/>
      <c r="F274" s="10"/>
      <c r="G274" s="10"/>
      <c r="H274" s="10"/>
      <c r="I274" s="10"/>
      <c r="J274" s="8"/>
      <c r="K274" s="1"/>
      <c r="L274" s="8"/>
      <c r="M274" s="8"/>
      <c r="N274" s="8"/>
      <c r="O274" s="8"/>
      <c r="P274" s="9"/>
      <c r="Q274" s="10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 customHeight="1">
      <c r="A275" s="1"/>
      <c r="B275" s="1"/>
      <c r="C275" s="1"/>
      <c r="D275" s="10"/>
      <c r="E275" s="10"/>
      <c r="F275" s="10"/>
      <c r="G275" s="10"/>
      <c r="H275" s="10"/>
      <c r="I275" s="10"/>
      <c r="J275" s="8"/>
      <c r="K275" s="1"/>
      <c r="L275" s="8"/>
      <c r="M275" s="8"/>
      <c r="N275" s="8"/>
      <c r="O275" s="8"/>
      <c r="P275" s="9"/>
      <c r="Q275" s="10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 customHeight="1">
      <c r="A276" s="1"/>
      <c r="B276" s="1"/>
      <c r="C276" s="1"/>
      <c r="D276" s="10"/>
      <c r="E276" s="10"/>
      <c r="F276" s="10"/>
      <c r="G276" s="10"/>
      <c r="H276" s="10"/>
      <c r="I276" s="10"/>
      <c r="J276" s="8"/>
      <c r="K276" s="1"/>
      <c r="L276" s="8"/>
      <c r="M276" s="8"/>
      <c r="N276" s="8"/>
      <c r="O276" s="8"/>
      <c r="P276" s="9"/>
      <c r="Q276" s="10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 customHeight="1">
      <c r="A277" s="1"/>
      <c r="B277" s="1"/>
      <c r="C277" s="1"/>
      <c r="D277" s="10"/>
      <c r="E277" s="10"/>
      <c r="F277" s="10"/>
      <c r="G277" s="10"/>
      <c r="H277" s="10"/>
      <c r="I277" s="10"/>
      <c r="J277" s="8"/>
      <c r="K277" s="1"/>
      <c r="L277" s="8"/>
      <c r="M277" s="8"/>
      <c r="N277" s="8"/>
      <c r="O277" s="8"/>
      <c r="P277" s="9"/>
      <c r="Q277" s="10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 customHeight="1">
      <c r="A278" s="1"/>
      <c r="B278" s="1"/>
      <c r="C278" s="1"/>
      <c r="D278" s="10"/>
      <c r="E278" s="10"/>
      <c r="F278" s="10"/>
      <c r="G278" s="10"/>
      <c r="H278" s="10"/>
      <c r="I278" s="10"/>
      <c r="J278" s="8"/>
      <c r="K278" s="1"/>
      <c r="L278" s="8"/>
      <c r="M278" s="8"/>
      <c r="N278" s="8"/>
      <c r="O278" s="8"/>
      <c r="P278" s="9"/>
      <c r="Q278" s="10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 customHeight="1">
      <c r="A279" s="1"/>
      <c r="B279" s="1"/>
      <c r="C279" s="1"/>
      <c r="D279" s="10"/>
      <c r="E279" s="10"/>
      <c r="F279" s="10"/>
      <c r="G279" s="10"/>
      <c r="H279" s="10"/>
      <c r="I279" s="10"/>
      <c r="J279" s="8"/>
      <c r="K279" s="1"/>
      <c r="L279" s="8"/>
      <c r="M279" s="8"/>
      <c r="N279" s="8"/>
      <c r="O279" s="8"/>
      <c r="P279" s="9"/>
      <c r="Q279" s="10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 customHeight="1">
      <c r="A280" s="1"/>
      <c r="B280" s="1"/>
      <c r="C280" s="1"/>
      <c r="D280" s="10"/>
      <c r="E280" s="10"/>
      <c r="F280" s="10"/>
      <c r="G280" s="10"/>
      <c r="H280" s="10"/>
      <c r="I280" s="10"/>
      <c r="J280" s="8"/>
      <c r="K280" s="1"/>
      <c r="L280" s="8"/>
      <c r="M280" s="8"/>
      <c r="N280" s="8"/>
      <c r="O280" s="8"/>
      <c r="P280" s="9"/>
      <c r="Q280" s="10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 customHeight="1">
      <c r="A281" s="1"/>
      <c r="B281" s="1"/>
      <c r="C281" s="1"/>
      <c r="D281" s="10"/>
      <c r="E281" s="10"/>
      <c r="F281" s="10"/>
      <c r="G281" s="10"/>
      <c r="H281" s="10"/>
      <c r="I281" s="10"/>
      <c r="J281" s="8"/>
      <c r="K281" s="1"/>
      <c r="L281" s="8"/>
      <c r="M281" s="8"/>
      <c r="N281" s="8"/>
      <c r="O281" s="8"/>
      <c r="P281" s="9"/>
      <c r="Q281" s="10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5.75" customHeight="1"/>
    <row r="283" spans="1:40" ht="15.75" customHeight="1"/>
    <row r="284" spans="1:40" ht="15.75" customHeight="1"/>
    <row r="285" spans="1:40" ht="15.75" customHeight="1"/>
    <row r="286" spans="1:40" ht="15.75" customHeight="1"/>
    <row r="287" spans="1:40" ht="15.75" customHeight="1"/>
    <row r="288" spans="1:4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R54:T54"/>
    <mergeCell ref="C81:S81"/>
    <mergeCell ref="D5:T5"/>
    <mergeCell ref="R10:T10"/>
    <mergeCell ref="R13:T13"/>
    <mergeCell ref="R27:T27"/>
    <mergeCell ref="R42:T42"/>
  </mergeCells>
  <conditionalFormatting sqref="E51 E53:E54 E57:E62">
    <cfRule type="cellIs" dxfId="583" priority="1" operator="greaterThan">
      <formula>420</formula>
    </cfRule>
  </conditionalFormatting>
  <conditionalFormatting sqref="J63">
    <cfRule type="cellIs" dxfId="582" priority="2" operator="between">
      <formula>27</formula>
      <formula>33</formula>
    </cfRule>
  </conditionalFormatting>
  <conditionalFormatting sqref="J40">
    <cfRule type="cellIs" dxfId="581" priority="3" operator="between">
      <formula>20</formula>
      <formula>30</formula>
    </cfRule>
  </conditionalFormatting>
  <conditionalFormatting sqref="J41 J62">
    <cfRule type="cellIs" dxfId="580" priority="4" operator="between">
      <formula>40</formula>
      <formula>60</formula>
    </cfRule>
  </conditionalFormatting>
  <conditionalFormatting sqref="M12">
    <cfRule type="expression" dxfId="579" priority="5">
      <formula>AND(M12="*",L12="obi")</formula>
    </cfRule>
  </conditionalFormatting>
  <conditionalFormatting sqref="T15:T16 T33:T34 T36:T37 T46 T49">
    <cfRule type="expression" dxfId="578" priority="6">
      <formula>"#odwołanie1"="Inne?"</formula>
    </cfRule>
  </conditionalFormatting>
  <conditionalFormatting sqref="T16">
    <cfRule type="expression" dxfId="577" priority="7">
      <formula>N16="Inne?"</formula>
    </cfRule>
  </conditionalFormatting>
  <conditionalFormatting sqref="S15:S16 S18 S22 S33:S34 S36:S37 S46 S49">
    <cfRule type="expression" dxfId="576" priority="8">
      <formula>"#odwołanie1"="Kier?"</formula>
    </cfRule>
  </conditionalFormatting>
  <conditionalFormatting sqref="S16">
    <cfRule type="expression" dxfId="575" priority="9">
      <formula>N16="Kier?"</formula>
    </cfRule>
  </conditionalFormatting>
  <conditionalFormatting sqref="R15:R16 R18 R33:R34 R36:R37 R46 R49">
    <cfRule type="expression" dxfId="574" priority="10">
      <formula>"#odwołanie1"="Podst?"</formula>
    </cfRule>
  </conditionalFormatting>
  <conditionalFormatting sqref="R16">
    <cfRule type="expression" dxfId="573" priority="11">
      <formula>N16="Podst?"</formula>
    </cfRule>
  </conditionalFormatting>
  <conditionalFormatting sqref="S18">
    <cfRule type="expression" dxfId="572" priority="12">
      <formula>N18="Kier?"</formula>
    </cfRule>
  </conditionalFormatting>
  <conditionalFormatting sqref="R18">
    <cfRule type="expression" dxfId="571" priority="13">
      <formula>N18="Podst?"</formula>
    </cfRule>
  </conditionalFormatting>
  <conditionalFormatting sqref="T33">
    <cfRule type="expression" dxfId="570" priority="14">
      <formula>N33="Inne?"</formula>
    </cfRule>
  </conditionalFormatting>
  <conditionalFormatting sqref="S33">
    <cfRule type="expression" dxfId="569" priority="15">
      <formula>N33="Kier?"</formula>
    </cfRule>
  </conditionalFormatting>
  <conditionalFormatting sqref="R33">
    <cfRule type="expression" dxfId="568" priority="16">
      <formula>N33="Podst?"</formula>
    </cfRule>
  </conditionalFormatting>
  <conditionalFormatting sqref="T34">
    <cfRule type="expression" dxfId="567" priority="17">
      <formula>N34="Inne?"</formula>
    </cfRule>
  </conditionalFormatting>
  <conditionalFormatting sqref="S34">
    <cfRule type="expression" dxfId="566" priority="18">
      <formula>N34="Kier?"</formula>
    </cfRule>
  </conditionalFormatting>
  <conditionalFormatting sqref="R34">
    <cfRule type="expression" dxfId="565" priority="19">
      <formula>N34="Podst?"</formula>
    </cfRule>
  </conditionalFormatting>
  <conditionalFormatting sqref="T36">
    <cfRule type="expression" dxfId="564" priority="20">
      <formula>N36="Inne?"</formula>
    </cfRule>
  </conditionalFormatting>
  <conditionalFormatting sqref="S22 S36">
    <cfRule type="expression" dxfId="563" priority="21">
      <formula>N22="Kier?"</formula>
    </cfRule>
  </conditionalFormatting>
  <conditionalFormatting sqref="R36">
    <cfRule type="expression" dxfId="562" priority="22">
      <formula>N36="Podst?"</formula>
    </cfRule>
  </conditionalFormatting>
  <conditionalFormatting sqref="T37">
    <cfRule type="expression" dxfId="561" priority="23">
      <formula>N37="Inne?"</formula>
    </cfRule>
  </conditionalFormatting>
  <conditionalFormatting sqref="S37">
    <cfRule type="expression" dxfId="560" priority="24">
      <formula>N37="Kier?"</formula>
    </cfRule>
  </conditionalFormatting>
  <conditionalFormatting sqref="R37">
    <cfRule type="expression" dxfId="559" priority="25">
      <formula>N37="Podst?"</formula>
    </cfRule>
  </conditionalFormatting>
  <conditionalFormatting sqref="R15">
    <cfRule type="expression" dxfId="558" priority="26">
      <formula>N15="Podst?"</formula>
    </cfRule>
  </conditionalFormatting>
  <conditionalFormatting sqref="T15">
    <cfRule type="expression" dxfId="557" priority="27">
      <formula>N15="Inne?"</formula>
    </cfRule>
  </conditionalFormatting>
  <conditionalFormatting sqref="S15">
    <cfRule type="expression" dxfId="556" priority="28">
      <formula>N15="Kier?"</formula>
    </cfRule>
  </conditionalFormatting>
  <conditionalFormatting sqref="T49">
    <cfRule type="expression" dxfId="555" priority="29">
      <formula>N49="Inne?"</formula>
    </cfRule>
  </conditionalFormatting>
  <conditionalFormatting sqref="S49">
    <cfRule type="expression" dxfId="554" priority="30">
      <formula>N49="Kier?"</formula>
    </cfRule>
  </conditionalFormatting>
  <conditionalFormatting sqref="R49">
    <cfRule type="expression" dxfId="553" priority="31">
      <formula>N49="Podst?"</formula>
    </cfRule>
  </conditionalFormatting>
  <conditionalFormatting sqref="T34">
    <cfRule type="expression" dxfId="552" priority="32">
      <formula>N34="Inne?"</formula>
    </cfRule>
  </conditionalFormatting>
  <conditionalFormatting sqref="S34">
    <cfRule type="expression" dxfId="551" priority="33">
      <formula>N34="Kier?"</formula>
    </cfRule>
  </conditionalFormatting>
  <conditionalFormatting sqref="R34">
    <cfRule type="expression" dxfId="550" priority="34">
      <formula>N34="Podst?"</formula>
    </cfRule>
  </conditionalFormatting>
  <conditionalFormatting sqref="T46">
    <cfRule type="expression" dxfId="549" priority="35">
      <formula>N46="Inne?"</formula>
    </cfRule>
  </conditionalFormatting>
  <conditionalFormatting sqref="S46">
    <cfRule type="expression" dxfId="548" priority="36">
      <formula>N46="Kier?"</formula>
    </cfRule>
  </conditionalFormatting>
  <conditionalFormatting sqref="R46">
    <cfRule type="expression" dxfId="547" priority="37">
      <formula>N46="Podst?"</formula>
    </cfRule>
  </conditionalFormatting>
  <conditionalFormatting sqref="T33">
    <cfRule type="expression" dxfId="546" priority="38">
      <formula>N33="Inne?"</formula>
    </cfRule>
  </conditionalFormatting>
  <conditionalFormatting sqref="S33">
    <cfRule type="expression" dxfId="545" priority="39">
      <formula>N33="Kier?"</formula>
    </cfRule>
  </conditionalFormatting>
  <conditionalFormatting sqref="R33">
    <cfRule type="expression" dxfId="544" priority="40">
      <formula>N33="Podst?"</formula>
    </cfRule>
  </conditionalFormatting>
  <conditionalFormatting sqref="S16">
    <cfRule type="expression" dxfId="543" priority="41">
      <formula>N16="Kier?"</formula>
    </cfRule>
  </conditionalFormatting>
  <conditionalFormatting sqref="R16">
    <cfRule type="expression" dxfId="542" priority="42">
      <formula>N16="Podst?"</formula>
    </cfRule>
  </conditionalFormatting>
  <conditionalFormatting sqref="T19">
    <cfRule type="expression" dxfId="541" priority="43">
      <formula>"#odwołanie1"="Inne?"</formula>
    </cfRule>
  </conditionalFormatting>
  <conditionalFormatting sqref="T19">
    <cfRule type="expression" dxfId="540" priority="44">
      <formula>N19="Inne?"</formula>
    </cfRule>
  </conditionalFormatting>
  <conditionalFormatting sqref="S21">
    <cfRule type="expression" dxfId="539" priority="45">
      <formula>"#odwołanie1"="Kier?"</formula>
    </cfRule>
  </conditionalFormatting>
  <conditionalFormatting sqref="S21">
    <cfRule type="expression" dxfId="538" priority="46">
      <formula>N21="Kier?"</formula>
    </cfRule>
  </conditionalFormatting>
  <conditionalFormatting sqref="S22">
    <cfRule type="expression" dxfId="537" priority="47">
      <formula>N22="Kier?"</formula>
    </cfRule>
  </conditionalFormatting>
  <conditionalFormatting sqref="T19">
    <cfRule type="expression" dxfId="536" priority="48">
      <formula>"#odwołanie1"="Inne?"</formula>
    </cfRule>
  </conditionalFormatting>
  <conditionalFormatting sqref="S19">
    <cfRule type="expression" dxfId="535" priority="49">
      <formula>"#odwołanie1"="Kier?"</formula>
    </cfRule>
  </conditionalFormatting>
  <conditionalFormatting sqref="R19">
    <cfRule type="expression" dxfId="534" priority="50">
      <formula>"#odwołanie1"="Podst?"</formula>
    </cfRule>
  </conditionalFormatting>
  <conditionalFormatting sqref="R19">
    <cfRule type="expression" dxfId="533" priority="51">
      <formula>N19="Podst?"</formula>
    </cfRule>
  </conditionalFormatting>
  <conditionalFormatting sqref="T19">
    <cfRule type="expression" dxfId="532" priority="52">
      <formula>N19="Inne?"</formula>
    </cfRule>
  </conditionalFormatting>
  <conditionalFormatting sqref="S19">
    <cfRule type="expression" dxfId="531" priority="53">
      <formula>N19="Kier?"</formula>
    </cfRule>
  </conditionalFormatting>
  <conditionalFormatting sqref="T20">
    <cfRule type="expression" dxfId="530" priority="54">
      <formula>"#odwołanie1"="Inne?"</formula>
    </cfRule>
  </conditionalFormatting>
  <conditionalFormatting sqref="T20">
    <cfRule type="expression" dxfId="529" priority="55">
      <formula>N20="Inne?"</formula>
    </cfRule>
  </conditionalFormatting>
  <conditionalFormatting sqref="S20">
    <cfRule type="expression" dxfId="528" priority="56">
      <formula>"#odwołanie1"="Kier?"</formula>
    </cfRule>
  </conditionalFormatting>
  <conditionalFormatting sqref="S20">
    <cfRule type="expression" dxfId="527" priority="57">
      <formula>N20="Kier?"</formula>
    </cfRule>
  </conditionalFormatting>
  <conditionalFormatting sqref="R20">
    <cfRule type="expression" dxfId="526" priority="58">
      <formula>"#odwołanie1"="Podst?"</formula>
    </cfRule>
  </conditionalFormatting>
  <conditionalFormatting sqref="R20">
    <cfRule type="expression" dxfId="525" priority="59">
      <formula>N20="Podst?"</formula>
    </cfRule>
  </conditionalFormatting>
  <conditionalFormatting sqref="S20">
    <cfRule type="expression" dxfId="524" priority="60">
      <formula>N20="Kier?"</formula>
    </cfRule>
  </conditionalFormatting>
  <conditionalFormatting sqref="R20">
    <cfRule type="expression" dxfId="523" priority="61">
      <formula>N20="Podst?"</formula>
    </cfRule>
  </conditionalFormatting>
  <conditionalFormatting sqref="T21">
    <cfRule type="expression" dxfId="522" priority="62">
      <formula>"#odwołanie1"="Inne?"</formula>
    </cfRule>
  </conditionalFormatting>
  <conditionalFormatting sqref="S21">
    <cfRule type="expression" dxfId="521" priority="63">
      <formula>"#odwołanie1"="Kier?"</formula>
    </cfRule>
  </conditionalFormatting>
  <conditionalFormatting sqref="R21">
    <cfRule type="expression" dxfId="520" priority="64">
      <formula>"#odwołanie1"="Podst?"</formula>
    </cfRule>
  </conditionalFormatting>
  <conditionalFormatting sqref="R21">
    <cfRule type="expression" dxfId="519" priority="65">
      <formula>N21="Podst?"</formula>
    </cfRule>
  </conditionalFormatting>
  <conditionalFormatting sqref="T21">
    <cfRule type="expression" dxfId="518" priority="66">
      <formula>N21="Inne?"</formula>
    </cfRule>
  </conditionalFormatting>
  <conditionalFormatting sqref="S21">
    <cfRule type="expression" dxfId="517" priority="67">
      <formula>N21="Kier?"</formula>
    </cfRule>
  </conditionalFormatting>
  <conditionalFormatting sqref="T22">
    <cfRule type="expression" dxfId="516" priority="68">
      <formula>"#odwołanie1"="Inne?"</formula>
    </cfRule>
  </conditionalFormatting>
  <conditionalFormatting sqref="T22">
    <cfRule type="expression" dxfId="515" priority="69">
      <formula>N22="Inne?"</formula>
    </cfRule>
  </conditionalFormatting>
  <conditionalFormatting sqref="S22">
    <cfRule type="expression" dxfId="514" priority="70">
      <formula>N22="Kier?"</formula>
    </cfRule>
  </conditionalFormatting>
  <conditionalFormatting sqref="R22">
    <cfRule type="expression" dxfId="513" priority="71">
      <formula>"#odwołanie1"="Podst?"</formula>
    </cfRule>
  </conditionalFormatting>
  <conditionalFormatting sqref="R22">
    <cfRule type="expression" dxfId="512" priority="72">
      <formula>N22="Podst?"</formula>
    </cfRule>
  </conditionalFormatting>
  <conditionalFormatting sqref="S22">
    <cfRule type="expression" dxfId="511" priority="73">
      <formula>N22="Kier?"</formula>
    </cfRule>
  </conditionalFormatting>
  <conditionalFormatting sqref="R22">
    <cfRule type="expression" dxfId="510" priority="74">
      <formula>N22="Podst?"</formula>
    </cfRule>
  </conditionalFormatting>
  <conditionalFormatting sqref="T23">
    <cfRule type="expression" dxfId="509" priority="75">
      <formula>"#odwołanie1"="Inne?"</formula>
    </cfRule>
  </conditionalFormatting>
  <conditionalFormatting sqref="S23">
    <cfRule type="expression" dxfId="508" priority="76">
      <formula>"#odwołanie1"="Kier?"</formula>
    </cfRule>
  </conditionalFormatting>
  <conditionalFormatting sqref="R23">
    <cfRule type="expression" dxfId="507" priority="77">
      <formula>"#odwołanie1"="Podst?"</formula>
    </cfRule>
  </conditionalFormatting>
  <conditionalFormatting sqref="R23">
    <cfRule type="expression" dxfId="506" priority="78">
      <formula>N23="Podst?"</formula>
    </cfRule>
  </conditionalFormatting>
  <conditionalFormatting sqref="T23">
    <cfRule type="expression" dxfId="505" priority="79">
      <formula>N23="Inne?"</formula>
    </cfRule>
  </conditionalFormatting>
  <conditionalFormatting sqref="S23">
    <cfRule type="expression" dxfId="504" priority="80">
      <formula>N23="Kier?"</formula>
    </cfRule>
  </conditionalFormatting>
  <conditionalFormatting sqref="T30">
    <cfRule type="expression" dxfId="503" priority="81">
      <formula>"#odwołanie1"="Inne?"</formula>
    </cfRule>
  </conditionalFormatting>
  <conditionalFormatting sqref="S30">
    <cfRule type="expression" dxfId="502" priority="82">
      <formula>"#odwołanie1"="Kier?"</formula>
    </cfRule>
  </conditionalFormatting>
  <conditionalFormatting sqref="R30">
    <cfRule type="expression" dxfId="501" priority="83">
      <formula>"#odwołanie1"="Podst?"</formula>
    </cfRule>
  </conditionalFormatting>
  <conditionalFormatting sqref="R30">
    <cfRule type="expression" dxfId="500" priority="84">
      <formula>N30="Podst?"</formula>
    </cfRule>
  </conditionalFormatting>
  <conditionalFormatting sqref="T30">
    <cfRule type="expression" dxfId="499" priority="85">
      <formula>N30="Inne?"</formula>
    </cfRule>
  </conditionalFormatting>
  <conditionalFormatting sqref="S30">
    <cfRule type="expression" dxfId="498" priority="86">
      <formula>N30="Kier?"</formula>
    </cfRule>
  </conditionalFormatting>
  <conditionalFormatting sqref="T32">
    <cfRule type="expression" dxfId="497" priority="87">
      <formula>"#odwołanie1"="Inne?"</formula>
    </cfRule>
  </conditionalFormatting>
  <conditionalFormatting sqref="S32">
    <cfRule type="expression" dxfId="496" priority="88">
      <formula>"#odwołanie1"="Kier?"</formula>
    </cfRule>
  </conditionalFormatting>
  <conditionalFormatting sqref="R32">
    <cfRule type="expression" dxfId="495" priority="89">
      <formula>"#odwołanie1"="Podst?"</formula>
    </cfRule>
  </conditionalFormatting>
  <conditionalFormatting sqref="T32">
    <cfRule type="expression" dxfId="494" priority="90">
      <formula>N32="Inne?"</formula>
    </cfRule>
  </conditionalFormatting>
  <conditionalFormatting sqref="S32">
    <cfRule type="expression" dxfId="493" priority="91">
      <formula>N32="Kier?"</formula>
    </cfRule>
  </conditionalFormatting>
  <conditionalFormatting sqref="R32">
    <cfRule type="expression" dxfId="492" priority="92">
      <formula>N32="Podst?"</formula>
    </cfRule>
  </conditionalFormatting>
  <conditionalFormatting sqref="T32">
    <cfRule type="expression" dxfId="491" priority="93">
      <formula>N32="Inne?"</formula>
    </cfRule>
  </conditionalFormatting>
  <conditionalFormatting sqref="S32">
    <cfRule type="expression" dxfId="490" priority="94">
      <formula>N32="Kier?"</formula>
    </cfRule>
  </conditionalFormatting>
  <conditionalFormatting sqref="R32">
    <cfRule type="expression" dxfId="489" priority="95">
      <formula>N32="Podst?"</formula>
    </cfRule>
  </conditionalFormatting>
  <conditionalFormatting sqref="T33">
    <cfRule type="expression" dxfId="488" priority="96">
      <formula>N33="Inne?"</formula>
    </cfRule>
  </conditionalFormatting>
  <conditionalFormatting sqref="S33">
    <cfRule type="expression" dxfId="487" priority="97">
      <formula>N33="Kier?"</formula>
    </cfRule>
  </conditionalFormatting>
  <conditionalFormatting sqref="R33">
    <cfRule type="expression" dxfId="486" priority="98">
      <formula>N33="Podst?"</formula>
    </cfRule>
  </conditionalFormatting>
  <conditionalFormatting sqref="T33">
    <cfRule type="expression" dxfId="485" priority="99">
      <formula>N33="Inne?"</formula>
    </cfRule>
  </conditionalFormatting>
  <conditionalFormatting sqref="S33">
    <cfRule type="expression" dxfId="484" priority="100">
      <formula>N33="Kier?"</formula>
    </cfRule>
  </conditionalFormatting>
  <conditionalFormatting sqref="R33">
    <cfRule type="expression" dxfId="483" priority="101">
      <formula>N33="Podst?"</formula>
    </cfRule>
  </conditionalFormatting>
  <conditionalFormatting sqref="T34">
    <cfRule type="expression" dxfId="482" priority="102">
      <formula>N34="Inne?"</formula>
    </cfRule>
  </conditionalFormatting>
  <conditionalFormatting sqref="S34">
    <cfRule type="expression" dxfId="481" priority="103">
      <formula>N34="Kier?"</formula>
    </cfRule>
  </conditionalFormatting>
  <conditionalFormatting sqref="R34">
    <cfRule type="expression" dxfId="480" priority="104">
      <formula>N34="Podst?"</formula>
    </cfRule>
  </conditionalFormatting>
  <conditionalFormatting sqref="S21">
    <cfRule type="expression" dxfId="479" priority="105">
      <formula>"#odwołanie1"="Kier?"</formula>
    </cfRule>
  </conditionalFormatting>
  <conditionalFormatting sqref="S21">
    <cfRule type="expression" dxfId="478" priority="106">
      <formula>N21="Kier?"</formula>
    </cfRule>
  </conditionalFormatting>
  <conditionalFormatting sqref="T18">
    <cfRule type="expression" dxfId="477" priority="107">
      <formula>"#odwołanie1"="Inne?"</formula>
    </cfRule>
  </conditionalFormatting>
  <conditionalFormatting sqref="T18">
    <cfRule type="expression" dxfId="476" priority="108">
      <formula>N18="Inne?"</formula>
    </cfRule>
  </conditionalFormatting>
  <conditionalFormatting sqref="S20">
    <cfRule type="expression" dxfId="475" priority="109">
      <formula>"#odwołanie1"="Kier?"</formula>
    </cfRule>
  </conditionalFormatting>
  <conditionalFormatting sqref="S20">
    <cfRule type="expression" dxfId="474" priority="110">
      <formula>N20="Kier?"</formula>
    </cfRule>
  </conditionalFormatting>
  <conditionalFormatting sqref="S21">
    <cfRule type="expression" dxfId="473" priority="111">
      <formula>N21="Kier?"</formula>
    </cfRule>
  </conditionalFormatting>
  <conditionalFormatting sqref="T18">
    <cfRule type="expression" dxfId="472" priority="112">
      <formula>"#odwołanie1"="Inne?"</formula>
    </cfRule>
  </conditionalFormatting>
  <conditionalFormatting sqref="S18">
    <cfRule type="expression" dxfId="471" priority="113">
      <formula>"#odwołanie1"="Kier?"</formula>
    </cfRule>
  </conditionalFormatting>
  <conditionalFormatting sqref="R18">
    <cfRule type="expression" dxfId="470" priority="114">
      <formula>"#odwołanie1"="Podst?"</formula>
    </cfRule>
  </conditionalFormatting>
  <conditionalFormatting sqref="R18">
    <cfRule type="expression" dxfId="469" priority="115">
      <formula>N18="Podst?"</formula>
    </cfRule>
  </conditionalFormatting>
  <conditionalFormatting sqref="T18">
    <cfRule type="expression" dxfId="468" priority="116">
      <formula>N18="Inne?"</formula>
    </cfRule>
  </conditionalFormatting>
  <conditionalFormatting sqref="S18">
    <cfRule type="expression" dxfId="467" priority="117">
      <formula>N18="Kier?"</formula>
    </cfRule>
  </conditionalFormatting>
  <conditionalFormatting sqref="T19">
    <cfRule type="expression" dxfId="466" priority="118">
      <formula>"#odwołanie1"="Inne?"</formula>
    </cfRule>
  </conditionalFormatting>
  <conditionalFormatting sqref="T19">
    <cfRule type="expression" dxfId="465" priority="119">
      <formula>N19="Inne?"</formula>
    </cfRule>
  </conditionalFormatting>
  <conditionalFormatting sqref="S19">
    <cfRule type="expression" dxfId="464" priority="120">
      <formula>"#odwołanie1"="Kier?"</formula>
    </cfRule>
  </conditionalFormatting>
  <conditionalFormatting sqref="S19">
    <cfRule type="expression" dxfId="463" priority="121">
      <formula>N19="Kier?"</formula>
    </cfRule>
  </conditionalFormatting>
  <conditionalFormatting sqref="R19">
    <cfRule type="expression" dxfId="462" priority="122">
      <formula>"#odwołanie1"="Podst?"</formula>
    </cfRule>
  </conditionalFormatting>
  <conditionalFormatting sqref="R19">
    <cfRule type="expression" dxfId="461" priority="123">
      <formula>N19="Podst?"</formula>
    </cfRule>
  </conditionalFormatting>
  <conditionalFormatting sqref="S19">
    <cfRule type="expression" dxfId="460" priority="124">
      <formula>N19="Kier?"</formula>
    </cfRule>
  </conditionalFormatting>
  <conditionalFormatting sqref="R19">
    <cfRule type="expression" dxfId="459" priority="125">
      <formula>N19="Podst?"</formula>
    </cfRule>
  </conditionalFormatting>
  <conditionalFormatting sqref="T20">
    <cfRule type="expression" dxfId="458" priority="126">
      <formula>"#odwołanie1"="Inne?"</formula>
    </cfRule>
  </conditionalFormatting>
  <conditionalFormatting sqref="S20">
    <cfRule type="expression" dxfId="457" priority="127">
      <formula>"#odwołanie1"="Kier?"</formula>
    </cfRule>
  </conditionalFormatting>
  <conditionalFormatting sqref="R20">
    <cfRule type="expression" dxfId="456" priority="128">
      <formula>"#odwołanie1"="Podst?"</formula>
    </cfRule>
  </conditionalFormatting>
  <conditionalFormatting sqref="R20">
    <cfRule type="expression" dxfId="455" priority="129">
      <formula>N20="Podst?"</formula>
    </cfRule>
  </conditionalFormatting>
  <conditionalFormatting sqref="T20">
    <cfRule type="expression" dxfId="454" priority="130">
      <formula>N20="Inne?"</formula>
    </cfRule>
  </conditionalFormatting>
  <conditionalFormatting sqref="S20">
    <cfRule type="expression" dxfId="453" priority="131">
      <formula>N20="Kier?"</formula>
    </cfRule>
  </conditionalFormatting>
  <conditionalFormatting sqref="T21">
    <cfRule type="expression" dxfId="452" priority="132">
      <formula>"#odwołanie1"="Inne?"</formula>
    </cfRule>
  </conditionalFormatting>
  <conditionalFormatting sqref="T21">
    <cfRule type="expression" dxfId="451" priority="133">
      <formula>N21="Inne?"</formula>
    </cfRule>
  </conditionalFormatting>
  <conditionalFormatting sqref="S21">
    <cfRule type="expression" dxfId="450" priority="134">
      <formula>N21="Kier?"</formula>
    </cfRule>
  </conditionalFormatting>
  <conditionalFormatting sqref="R21">
    <cfRule type="expression" dxfId="449" priority="135">
      <formula>"#odwołanie1"="Podst?"</formula>
    </cfRule>
  </conditionalFormatting>
  <conditionalFormatting sqref="R21">
    <cfRule type="expression" dxfId="448" priority="136">
      <formula>N21="Podst?"</formula>
    </cfRule>
  </conditionalFormatting>
  <conditionalFormatting sqref="S21">
    <cfRule type="expression" dxfId="447" priority="137">
      <formula>N21="Kier?"</formula>
    </cfRule>
  </conditionalFormatting>
  <conditionalFormatting sqref="R21">
    <cfRule type="expression" dxfId="446" priority="138">
      <formula>N21="Podst?"</formula>
    </cfRule>
  </conditionalFormatting>
  <conditionalFormatting sqref="T22">
    <cfRule type="expression" dxfId="445" priority="139">
      <formula>"#odwołanie1"="Inne?"</formula>
    </cfRule>
  </conditionalFormatting>
  <conditionalFormatting sqref="S22">
    <cfRule type="expression" dxfId="444" priority="140">
      <formula>"#odwołanie1"="Kier?"</formula>
    </cfRule>
  </conditionalFormatting>
  <conditionalFormatting sqref="R22">
    <cfRule type="expression" dxfId="443" priority="141">
      <formula>"#odwołanie1"="Podst?"</formula>
    </cfRule>
  </conditionalFormatting>
  <conditionalFormatting sqref="R22">
    <cfRule type="expression" dxfId="442" priority="142">
      <formula>N22="Podst?"</formula>
    </cfRule>
  </conditionalFormatting>
  <conditionalFormatting sqref="T22">
    <cfRule type="expression" dxfId="441" priority="143">
      <formula>N22="Inne?"</formula>
    </cfRule>
  </conditionalFormatting>
  <conditionalFormatting sqref="S22">
    <cfRule type="expression" dxfId="440" priority="144">
      <formula>N22="Kier?"</formula>
    </cfRule>
  </conditionalFormatting>
  <conditionalFormatting sqref="T16">
    <cfRule type="expression" dxfId="439" priority="145">
      <formula>"#odwołanie1"="Kier?"</formula>
    </cfRule>
  </conditionalFormatting>
  <conditionalFormatting sqref="T16">
    <cfRule type="expression" dxfId="438" priority="146">
      <formula>O16="Kier?"</formula>
    </cfRule>
  </conditionalFormatting>
  <conditionalFormatting sqref="T16">
    <cfRule type="expression" dxfId="437" priority="147">
      <formula>O16="Kier?"</formula>
    </cfRule>
  </conditionalFormatting>
  <conditionalFormatting sqref="T18">
    <cfRule type="expression" dxfId="436" priority="148">
      <formula>"#odwołanie1"="Inne?"</formula>
    </cfRule>
  </conditionalFormatting>
  <conditionalFormatting sqref="T18">
    <cfRule type="expression" dxfId="435" priority="149">
      <formula>N18="Inne?"</formula>
    </cfRule>
  </conditionalFormatting>
  <conditionalFormatting sqref="S18">
    <cfRule type="expression" dxfId="434" priority="150">
      <formula>N18="Kier?"</formula>
    </cfRule>
  </conditionalFormatting>
  <conditionalFormatting sqref="R18">
    <cfRule type="expression" dxfId="433" priority="151">
      <formula>N18="Podst?"</formula>
    </cfRule>
  </conditionalFormatting>
  <conditionalFormatting sqref="S18">
    <cfRule type="expression" dxfId="432" priority="152">
      <formula>N18="Kier?"</formula>
    </cfRule>
  </conditionalFormatting>
  <conditionalFormatting sqref="R18">
    <cfRule type="expression" dxfId="431" priority="153">
      <formula>N18="Podst?"</formula>
    </cfRule>
  </conditionalFormatting>
  <conditionalFormatting sqref="T18">
    <cfRule type="expression" dxfId="430" priority="154">
      <formula>"#odwołanie1"="Kier?"</formula>
    </cfRule>
  </conditionalFormatting>
  <conditionalFormatting sqref="T18">
    <cfRule type="expression" dxfId="429" priority="155">
      <formula>O18="Kier?"</formula>
    </cfRule>
  </conditionalFormatting>
  <conditionalFormatting sqref="T18">
    <cfRule type="expression" dxfId="428" priority="156">
      <formula>O18="Kier?"</formula>
    </cfRule>
  </conditionalFormatting>
  <conditionalFormatting sqref="T19">
    <cfRule type="expression" dxfId="427" priority="157">
      <formula>"#odwołanie1"="Inne?"</formula>
    </cfRule>
  </conditionalFormatting>
  <conditionalFormatting sqref="S19">
    <cfRule type="expression" dxfId="426" priority="158">
      <formula>"#odwołanie1"="Kier?"</formula>
    </cfRule>
  </conditionalFormatting>
  <conditionalFormatting sqref="R19">
    <cfRule type="expression" dxfId="425" priority="159">
      <formula>"#odwołanie1"="Podst?"</formula>
    </cfRule>
  </conditionalFormatting>
  <conditionalFormatting sqref="R19">
    <cfRule type="expression" dxfId="424" priority="160">
      <formula>N19="Podst?"</formula>
    </cfRule>
  </conditionalFormatting>
  <conditionalFormatting sqref="T19">
    <cfRule type="expression" dxfId="423" priority="161">
      <formula>N19="Inne?"</formula>
    </cfRule>
  </conditionalFormatting>
  <conditionalFormatting sqref="S19">
    <cfRule type="expression" dxfId="422" priority="162">
      <formula>N19="Kier?"</formula>
    </cfRule>
  </conditionalFormatting>
  <conditionalFormatting sqref="T20">
    <cfRule type="expression" dxfId="421" priority="163">
      <formula>"#odwołanie1"="Inne?"</formula>
    </cfRule>
  </conditionalFormatting>
  <conditionalFormatting sqref="T20">
    <cfRule type="expression" dxfId="420" priority="164">
      <formula>N20="Inne?"</formula>
    </cfRule>
  </conditionalFormatting>
  <conditionalFormatting sqref="S20">
    <cfRule type="expression" dxfId="419" priority="165">
      <formula>"#odwołanie1"="Kier?"</formula>
    </cfRule>
  </conditionalFormatting>
  <conditionalFormatting sqref="S20">
    <cfRule type="expression" dxfId="418" priority="166">
      <formula>N20="Kier?"</formula>
    </cfRule>
  </conditionalFormatting>
  <conditionalFormatting sqref="R20">
    <cfRule type="expression" dxfId="417" priority="167">
      <formula>"#odwołanie1"="Podst?"</formula>
    </cfRule>
  </conditionalFormatting>
  <conditionalFormatting sqref="R20">
    <cfRule type="expression" dxfId="416" priority="168">
      <formula>N20="Podst?"</formula>
    </cfRule>
  </conditionalFormatting>
  <conditionalFormatting sqref="S20">
    <cfRule type="expression" dxfId="415" priority="169">
      <formula>N20="Kier?"</formula>
    </cfRule>
  </conditionalFormatting>
  <conditionalFormatting sqref="R20">
    <cfRule type="expression" dxfId="414" priority="170">
      <formula>N20="Podst?"</formula>
    </cfRule>
  </conditionalFormatting>
  <conditionalFormatting sqref="T20">
    <cfRule type="expression" dxfId="413" priority="171">
      <formula>"#odwołanie1"="Kier?"</formula>
    </cfRule>
  </conditionalFormatting>
  <conditionalFormatting sqref="T20">
    <cfRule type="expression" dxfId="412" priority="172">
      <formula>O20="Kier?"</formula>
    </cfRule>
  </conditionalFormatting>
  <conditionalFormatting sqref="T20">
    <cfRule type="expression" dxfId="411" priority="173">
      <formula>O20="Kier?"</formula>
    </cfRule>
  </conditionalFormatting>
  <conditionalFormatting sqref="T22">
    <cfRule type="expression" dxfId="410" priority="174">
      <formula>"#odwołanie1"="Inne?"</formula>
    </cfRule>
  </conditionalFormatting>
  <conditionalFormatting sqref="T22">
    <cfRule type="expression" dxfId="409" priority="175">
      <formula>N22="Inne?"</formula>
    </cfRule>
  </conditionalFormatting>
  <conditionalFormatting sqref="S22">
    <cfRule type="expression" dxfId="408" priority="176">
      <formula>"#odwołanie1"="Kier?"</formula>
    </cfRule>
  </conditionalFormatting>
  <conditionalFormatting sqref="S22">
    <cfRule type="expression" dxfId="407" priority="177">
      <formula>N22="Kier?"</formula>
    </cfRule>
  </conditionalFormatting>
  <conditionalFormatting sqref="R22">
    <cfRule type="expression" dxfId="406" priority="178">
      <formula>"#odwołanie1"="Podst?"</formula>
    </cfRule>
  </conditionalFormatting>
  <conditionalFormatting sqref="R22">
    <cfRule type="expression" dxfId="405" priority="179">
      <formula>N22="Podst?"</formula>
    </cfRule>
  </conditionalFormatting>
  <conditionalFormatting sqref="S22">
    <cfRule type="expression" dxfId="404" priority="180">
      <formula>N22="Kier?"</formula>
    </cfRule>
  </conditionalFormatting>
  <conditionalFormatting sqref="R22">
    <cfRule type="expression" dxfId="403" priority="181">
      <formula>N22="Podst?"</formula>
    </cfRule>
  </conditionalFormatting>
  <conditionalFormatting sqref="S22">
    <cfRule type="expression" dxfId="402" priority="182">
      <formula>"#odwołanie1"="Kier?"</formula>
    </cfRule>
  </conditionalFormatting>
  <conditionalFormatting sqref="S22">
    <cfRule type="expression" dxfId="401" priority="183">
      <formula>N22="Kier?"</formula>
    </cfRule>
  </conditionalFormatting>
  <conditionalFormatting sqref="T22">
    <cfRule type="expression" dxfId="400" priority="184">
      <formula>"#odwołanie1"="Inne?"</formula>
    </cfRule>
  </conditionalFormatting>
  <conditionalFormatting sqref="S22">
    <cfRule type="expression" dxfId="399" priority="185">
      <formula>"#odwołanie1"="Kier?"</formula>
    </cfRule>
  </conditionalFormatting>
  <conditionalFormatting sqref="R22">
    <cfRule type="expression" dxfId="398" priority="186">
      <formula>"#odwołanie1"="Podst?"</formula>
    </cfRule>
  </conditionalFormatting>
  <conditionalFormatting sqref="R22">
    <cfRule type="expression" dxfId="397" priority="187">
      <formula>N22="Podst?"</formula>
    </cfRule>
  </conditionalFormatting>
  <conditionalFormatting sqref="T22">
    <cfRule type="expression" dxfId="396" priority="188">
      <formula>N22="Inne?"</formula>
    </cfRule>
  </conditionalFormatting>
  <conditionalFormatting sqref="S22">
    <cfRule type="expression" dxfId="395" priority="189">
      <formula>N22="Kier?"</formula>
    </cfRule>
  </conditionalFormatting>
  <conditionalFormatting sqref="T22">
    <cfRule type="expression" dxfId="394" priority="190">
      <formula>"#odwołanie1"="Inne?"</formula>
    </cfRule>
  </conditionalFormatting>
  <conditionalFormatting sqref="T22">
    <cfRule type="expression" dxfId="393" priority="191">
      <formula>N22="Inne?"</formula>
    </cfRule>
  </conditionalFormatting>
  <conditionalFormatting sqref="S22">
    <cfRule type="expression" dxfId="392" priority="192">
      <formula>"#odwołanie1"="Kier?"</formula>
    </cfRule>
  </conditionalFormatting>
  <conditionalFormatting sqref="S22">
    <cfRule type="expression" dxfId="391" priority="193">
      <formula>N22="Kier?"</formula>
    </cfRule>
  </conditionalFormatting>
  <conditionalFormatting sqref="R22">
    <cfRule type="expression" dxfId="390" priority="194">
      <formula>"#odwołanie1"="Podst?"</formula>
    </cfRule>
  </conditionalFormatting>
  <conditionalFormatting sqref="R22">
    <cfRule type="expression" dxfId="389" priority="195">
      <formula>N22="Podst?"</formula>
    </cfRule>
  </conditionalFormatting>
  <conditionalFormatting sqref="S22">
    <cfRule type="expression" dxfId="388" priority="196">
      <formula>N22="Kier?"</formula>
    </cfRule>
  </conditionalFormatting>
  <conditionalFormatting sqref="R22">
    <cfRule type="expression" dxfId="387" priority="197">
      <formula>N22="Podst?"</formula>
    </cfRule>
  </conditionalFormatting>
  <conditionalFormatting sqref="T22">
    <cfRule type="expression" dxfId="386" priority="198">
      <formula>"#odwołanie1"="Kier?"</formula>
    </cfRule>
  </conditionalFormatting>
  <conditionalFormatting sqref="T22">
    <cfRule type="expression" dxfId="385" priority="199">
      <formula>O22="Kier?"</formula>
    </cfRule>
  </conditionalFormatting>
  <conditionalFormatting sqref="T22">
    <cfRule type="expression" dxfId="384" priority="200">
      <formula>O22="Kier?"</formula>
    </cfRule>
  </conditionalFormatting>
  <conditionalFormatting sqref="T21">
    <cfRule type="expression" dxfId="383" priority="201">
      <formula>"#odwołanie1"="Inne?"</formula>
    </cfRule>
  </conditionalFormatting>
  <conditionalFormatting sqref="S21">
    <cfRule type="expression" dxfId="382" priority="202">
      <formula>"#odwołanie1"="Kier?"</formula>
    </cfRule>
  </conditionalFormatting>
  <conditionalFormatting sqref="R21">
    <cfRule type="expression" dxfId="381" priority="203">
      <formula>"#odwołanie1"="Podst?"</formula>
    </cfRule>
  </conditionalFormatting>
  <conditionalFormatting sqref="R21">
    <cfRule type="expression" dxfId="380" priority="204">
      <formula>N21="Podst?"</formula>
    </cfRule>
  </conditionalFormatting>
  <conditionalFormatting sqref="T21">
    <cfRule type="expression" dxfId="379" priority="205">
      <formula>N21="Inne?"</formula>
    </cfRule>
  </conditionalFormatting>
  <conditionalFormatting sqref="S21">
    <cfRule type="expression" dxfId="378" priority="206">
      <formula>N21="Kier?"</formula>
    </cfRule>
  </conditionalFormatting>
  <conditionalFormatting sqref="T29">
    <cfRule type="expression" dxfId="377" priority="207">
      <formula>"#odwołanie1"="Inne?"</formula>
    </cfRule>
  </conditionalFormatting>
  <conditionalFormatting sqref="S29">
    <cfRule type="expression" dxfId="376" priority="208">
      <formula>"#odwołanie1"="Kier?"</formula>
    </cfRule>
  </conditionalFormatting>
  <conditionalFormatting sqref="R29">
    <cfRule type="expression" dxfId="375" priority="209">
      <formula>"#odwołanie1"="Podst?"</formula>
    </cfRule>
  </conditionalFormatting>
  <conditionalFormatting sqref="R29">
    <cfRule type="expression" dxfId="374" priority="210">
      <formula>N29="Podst?"</formula>
    </cfRule>
  </conditionalFormatting>
  <conditionalFormatting sqref="T29">
    <cfRule type="expression" dxfId="373" priority="211">
      <formula>N29="Inne?"</formula>
    </cfRule>
  </conditionalFormatting>
  <conditionalFormatting sqref="S29">
    <cfRule type="expression" dxfId="372" priority="212">
      <formula>N29="Kier?"</formula>
    </cfRule>
  </conditionalFormatting>
  <conditionalFormatting sqref="T30">
    <cfRule type="expression" dxfId="371" priority="213">
      <formula>"#odwołanie1"="Inne?"</formula>
    </cfRule>
  </conditionalFormatting>
  <conditionalFormatting sqref="T30">
    <cfRule type="expression" dxfId="370" priority="214">
      <formula>N30="Inne?"</formula>
    </cfRule>
  </conditionalFormatting>
  <conditionalFormatting sqref="S30">
    <cfRule type="expression" dxfId="369" priority="215">
      <formula>"#odwołanie1"="Kier?"</formula>
    </cfRule>
  </conditionalFormatting>
  <conditionalFormatting sqref="S30">
    <cfRule type="expression" dxfId="368" priority="216">
      <formula>N30="Kier?"</formula>
    </cfRule>
  </conditionalFormatting>
  <conditionalFormatting sqref="R30">
    <cfRule type="expression" dxfId="367" priority="217">
      <formula>"#odwołanie1"="Podst?"</formula>
    </cfRule>
  </conditionalFormatting>
  <conditionalFormatting sqref="R30">
    <cfRule type="expression" dxfId="366" priority="218">
      <formula>N30="Podst?"</formula>
    </cfRule>
  </conditionalFormatting>
  <conditionalFormatting sqref="S30">
    <cfRule type="expression" dxfId="365" priority="219">
      <formula>N30="Kier?"</formula>
    </cfRule>
  </conditionalFormatting>
  <conditionalFormatting sqref="R30">
    <cfRule type="expression" dxfId="364" priority="220">
      <formula>N30="Podst?"</formula>
    </cfRule>
  </conditionalFormatting>
  <conditionalFormatting sqref="T30">
    <cfRule type="expression" dxfId="363" priority="221">
      <formula>"#odwołanie1"="Kier?"</formula>
    </cfRule>
  </conditionalFormatting>
  <conditionalFormatting sqref="T30">
    <cfRule type="expression" dxfId="362" priority="222">
      <formula>O30="Kier?"</formula>
    </cfRule>
  </conditionalFormatting>
  <conditionalFormatting sqref="T30">
    <cfRule type="expression" dxfId="361" priority="223">
      <formula>O30="Kier?"</formula>
    </cfRule>
  </conditionalFormatting>
  <conditionalFormatting sqref="T32">
    <cfRule type="expression" dxfId="360" priority="224">
      <formula>"#odwołanie1"="Inne?"</formula>
    </cfRule>
  </conditionalFormatting>
  <conditionalFormatting sqref="S32">
    <cfRule type="expression" dxfId="359" priority="225">
      <formula>"#odwołanie1"="Kier?"</formula>
    </cfRule>
  </conditionalFormatting>
  <conditionalFormatting sqref="R32">
    <cfRule type="expression" dxfId="358" priority="226">
      <formula>"#odwołanie1"="Podst?"</formula>
    </cfRule>
  </conditionalFormatting>
  <conditionalFormatting sqref="R32">
    <cfRule type="expression" dxfId="357" priority="227">
      <formula>N32="Podst?"</formula>
    </cfRule>
  </conditionalFormatting>
  <conditionalFormatting sqref="T32">
    <cfRule type="expression" dxfId="356" priority="228">
      <formula>N32="Inne?"</formula>
    </cfRule>
  </conditionalFormatting>
  <conditionalFormatting sqref="S32">
    <cfRule type="expression" dxfId="355" priority="229">
      <formula>N32="Kier?"</formula>
    </cfRule>
  </conditionalFormatting>
  <conditionalFormatting sqref="T32">
    <cfRule type="expression" dxfId="354" priority="230">
      <formula>"#odwołanie1"="Inne?"</formula>
    </cfRule>
  </conditionalFormatting>
  <conditionalFormatting sqref="T32">
    <cfRule type="expression" dxfId="353" priority="231">
      <formula>N32="Inne?"</formula>
    </cfRule>
  </conditionalFormatting>
  <conditionalFormatting sqref="S32">
    <cfRule type="expression" dxfId="352" priority="232">
      <formula>"#odwołanie1"="Kier?"</formula>
    </cfRule>
  </conditionalFormatting>
  <conditionalFormatting sqref="S32">
    <cfRule type="expression" dxfId="351" priority="233">
      <formula>N32="Kier?"</formula>
    </cfRule>
  </conditionalFormatting>
  <conditionalFormatting sqref="R32">
    <cfRule type="expression" dxfId="350" priority="234">
      <formula>"#odwołanie1"="Podst?"</formula>
    </cfRule>
  </conditionalFormatting>
  <conditionalFormatting sqref="R32">
    <cfRule type="expression" dxfId="349" priority="235">
      <formula>N32="Podst?"</formula>
    </cfRule>
  </conditionalFormatting>
  <conditionalFormatting sqref="S32">
    <cfRule type="expression" dxfId="348" priority="236">
      <formula>N32="Kier?"</formula>
    </cfRule>
  </conditionalFormatting>
  <conditionalFormatting sqref="R32">
    <cfRule type="expression" dxfId="347" priority="237">
      <formula>N32="Podst?"</formula>
    </cfRule>
  </conditionalFormatting>
  <conditionalFormatting sqref="T32">
    <cfRule type="expression" dxfId="346" priority="238">
      <formula>"#odwołanie1"="Kier?"</formula>
    </cfRule>
  </conditionalFormatting>
  <conditionalFormatting sqref="T32">
    <cfRule type="expression" dxfId="345" priority="239">
      <formula>O32="Kier?"</formula>
    </cfRule>
  </conditionalFormatting>
  <conditionalFormatting sqref="T32">
    <cfRule type="expression" dxfId="344" priority="240">
      <formula>O32="Kier?"</formula>
    </cfRule>
  </conditionalFormatting>
  <conditionalFormatting sqref="T34">
    <cfRule type="expression" dxfId="343" priority="241">
      <formula>"#odwołanie1"="Inne?"</formula>
    </cfRule>
  </conditionalFormatting>
  <conditionalFormatting sqref="S34">
    <cfRule type="expression" dxfId="342" priority="242">
      <formula>"#odwołanie1"="Kier?"</formula>
    </cfRule>
  </conditionalFormatting>
  <conditionalFormatting sqref="R34">
    <cfRule type="expression" dxfId="341" priority="243">
      <formula>"#odwołanie1"="Podst?"</formula>
    </cfRule>
  </conditionalFormatting>
  <conditionalFormatting sqref="T34">
    <cfRule type="expression" dxfId="340" priority="244">
      <formula>N34="Inne?"</formula>
    </cfRule>
  </conditionalFormatting>
  <conditionalFormatting sqref="S34">
    <cfRule type="expression" dxfId="339" priority="245">
      <formula>N34="Kier?"</formula>
    </cfRule>
  </conditionalFormatting>
  <conditionalFormatting sqref="R34">
    <cfRule type="expression" dxfId="338" priority="246">
      <formula>N34="Podst?"</formula>
    </cfRule>
  </conditionalFormatting>
  <conditionalFormatting sqref="T34">
    <cfRule type="expression" dxfId="337" priority="247">
      <formula>N34="Inne?"</formula>
    </cfRule>
  </conditionalFormatting>
  <conditionalFormatting sqref="S34">
    <cfRule type="expression" dxfId="336" priority="248">
      <formula>N34="Kier?"</formula>
    </cfRule>
  </conditionalFormatting>
  <conditionalFormatting sqref="R34">
    <cfRule type="expression" dxfId="335" priority="249">
      <formula>N34="Podst?"</formula>
    </cfRule>
  </conditionalFormatting>
  <conditionalFormatting sqref="T34">
    <cfRule type="expression" dxfId="334" priority="250">
      <formula>"#odwołanie1"="Inne?"</formula>
    </cfRule>
  </conditionalFormatting>
  <conditionalFormatting sqref="S34">
    <cfRule type="expression" dxfId="333" priority="251">
      <formula>"#odwołanie1"="Kier?"</formula>
    </cfRule>
  </conditionalFormatting>
  <conditionalFormatting sqref="R34">
    <cfRule type="expression" dxfId="332" priority="252">
      <formula>"#odwołanie1"="Podst?"</formula>
    </cfRule>
  </conditionalFormatting>
  <conditionalFormatting sqref="R34">
    <cfRule type="expression" dxfId="331" priority="253">
      <formula>N34="Podst?"</formula>
    </cfRule>
  </conditionalFormatting>
  <conditionalFormatting sqref="T34">
    <cfRule type="expression" dxfId="330" priority="254">
      <formula>N34="Inne?"</formula>
    </cfRule>
  </conditionalFormatting>
  <conditionalFormatting sqref="S34">
    <cfRule type="expression" dxfId="329" priority="255">
      <formula>N34="Kier?"</formula>
    </cfRule>
  </conditionalFormatting>
  <conditionalFormatting sqref="T34">
    <cfRule type="expression" dxfId="328" priority="256">
      <formula>"#odwołanie1"="Inne?"</formula>
    </cfRule>
  </conditionalFormatting>
  <conditionalFormatting sqref="T34">
    <cfRule type="expression" dxfId="327" priority="257">
      <formula>N34="Inne?"</formula>
    </cfRule>
  </conditionalFormatting>
  <conditionalFormatting sqref="S34">
    <cfRule type="expression" dxfId="326" priority="258">
      <formula>"#odwołanie1"="Kier?"</formula>
    </cfRule>
  </conditionalFormatting>
  <conditionalFormatting sqref="S34">
    <cfRule type="expression" dxfId="325" priority="259">
      <formula>N34="Kier?"</formula>
    </cfRule>
  </conditionalFormatting>
  <conditionalFormatting sqref="R34">
    <cfRule type="expression" dxfId="324" priority="260">
      <formula>"#odwołanie1"="Podst?"</formula>
    </cfRule>
  </conditionalFormatting>
  <conditionalFormatting sqref="R34">
    <cfRule type="expression" dxfId="323" priority="261">
      <formula>N34="Podst?"</formula>
    </cfRule>
  </conditionalFormatting>
  <conditionalFormatting sqref="S34">
    <cfRule type="expression" dxfId="322" priority="262">
      <formula>N34="Kier?"</formula>
    </cfRule>
  </conditionalFormatting>
  <conditionalFormatting sqref="R34">
    <cfRule type="expression" dxfId="321" priority="263">
      <formula>N34="Podst?"</formula>
    </cfRule>
  </conditionalFormatting>
  <conditionalFormatting sqref="T34">
    <cfRule type="expression" dxfId="320" priority="264">
      <formula>"#odwołanie1"="Kier?"</formula>
    </cfRule>
  </conditionalFormatting>
  <conditionalFormatting sqref="T34">
    <cfRule type="expression" dxfId="319" priority="265">
      <formula>O34="Kier?"</formula>
    </cfRule>
  </conditionalFormatting>
  <conditionalFormatting sqref="T34">
    <cfRule type="expression" dxfId="318" priority="266">
      <formula>O34="Kier?"</formula>
    </cfRule>
  </conditionalFormatting>
  <conditionalFormatting sqref="T36">
    <cfRule type="expression" dxfId="317" priority="267">
      <formula>N36="Inne?"</formula>
    </cfRule>
  </conditionalFormatting>
  <conditionalFormatting sqref="S36">
    <cfRule type="expression" dxfId="316" priority="268">
      <formula>N36="Kier?"</formula>
    </cfRule>
  </conditionalFormatting>
  <conditionalFormatting sqref="R36">
    <cfRule type="expression" dxfId="315" priority="269">
      <formula>N36="Podst?"</formula>
    </cfRule>
  </conditionalFormatting>
  <conditionalFormatting sqref="T36">
    <cfRule type="expression" dxfId="314" priority="270">
      <formula>N36="Inne?"</formula>
    </cfRule>
  </conditionalFormatting>
  <conditionalFormatting sqref="S36">
    <cfRule type="expression" dxfId="313" priority="271">
      <formula>N36="Kier?"</formula>
    </cfRule>
  </conditionalFormatting>
  <conditionalFormatting sqref="R36">
    <cfRule type="expression" dxfId="312" priority="272">
      <formula>N36="Podst?"</formula>
    </cfRule>
  </conditionalFormatting>
  <conditionalFormatting sqref="T36">
    <cfRule type="expression" dxfId="311" priority="273">
      <formula>N36="Inne?"</formula>
    </cfRule>
  </conditionalFormatting>
  <conditionalFormatting sqref="S36">
    <cfRule type="expression" dxfId="310" priority="274">
      <formula>N36="Kier?"</formula>
    </cfRule>
  </conditionalFormatting>
  <conditionalFormatting sqref="R36">
    <cfRule type="expression" dxfId="309" priority="275">
      <formula>N36="Podst?"</formula>
    </cfRule>
  </conditionalFormatting>
  <conditionalFormatting sqref="T36">
    <cfRule type="expression" dxfId="308" priority="276">
      <formula>"#odwołanie1"="Inne?"</formula>
    </cfRule>
  </conditionalFormatting>
  <conditionalFormatting sqref="S36">
    <cfRule type="expression" dxfId="307" priority="277">
      <formula>"#odwołanie1"="Kier?"</formula>
    </cfRule>
  </conditionalFormatting>
  <conditionalFormatting sqref="R36">
    <cfRule type="expression" dxfId="306" priority="278">
      <formula>"#odwołanie1"="Podst?"</formula>
    </cfRule>
  </conditionalFormatting>
  <conditionalFormatting sqref="T36">
    <cfRule type="expression" dxfId="305" priority="279">
      <formula>N36="Inne?"</formula>
    </cfRule>
  </conditionalFormatting>
  <conditionalFormatting sqref="S36">
    <cfRule type="expression" dxfId="304" priority="280">
      <formula>N36="Kier?"</formula>
    </cfRule>
  </conditionalFormatting>
  <conditionalFormatting sqref="R36">
    <cfRule type="expression" dxfId="303" priority="281">
      <formula>N36="Podst?"</formula>
    </cfRule>
  </conditionalFormatting>
  <conditionalFormatting sqref="T36">
    <cfRule type="expression" dxfId="302" priority="282">
      <formula>N36="Inne?"</formula>
    </cfRule>
  </conditionalFormatting>
  <conditionalFormatting sqref="S36">
    <cfRule type="expression" dxfId="301" priority="283">
      <formula>N36="Kier?"</formula>
    </cfRule>
  </conditionalFormatting>
  <conditionalFormatting sqref="R36">
    <cfRule type="expression" dxfId="300" priority="284">
      <formula>N36="Podst?"</formula>
    </cfRule>
  </conditionalFormatting>
  <conditionalFormatting sqref="T36">
    <cfRule type="expression" dxfId="299" priority="285">
      <formula>"#odwołanie1"="Inne?"</formula>
    </cfRule>
  </conditionalFormatting>
  <conditionalFormatting sqref="S36">
    <cfRule type="expression" dxfId="298" priority="286">
      <formula>"#odwołanie1"="Kier?"</formula>
    </cfRule>
  </conditionalFormatting>
  <conditionalFormatting sqref="R36">
    <cfRule type="expression" dxfId="297" priority="287">
      <formula>"#odwołanie1"="Podst?"</formula>
    </cfRule>
  </conditionalFormatting>
  <conditionalFormatting sqref="R36">
    <cfRule type="expression" dxfId="296" priority="288">
      <formula>N36="Podst?"</formula>
    </cfRule>
  </conditionalFormatting>
  <conditionalFormatting sqref="T36">
    <cfRule type="expression" dxfId="295" priority="289">
      <formula>N36="Inne?"</formula>
    </cfRule>
  </conditionalFormatting>
  <conditionalFormatting sqref="S36">
    <cfRule type="expression" dxfId="294" priority="290">
      <formula>N36="Kier?"</formula>
    </cfRule>
  </conditionalFormatting>
  <conditionalFormatting sqref="T36">
    <cfRule type="expression" dxfId="293" priority="291">
      <formula>"#odwołanie1"="Inne?"</formula>
    </cfRule>
  </conditionalFormatting>
  <conditionalFormatting sqref="T36">
    <cfRule type="expression" dxfId="292" priority="292">
      <formula>N36="Inne?"</formula>
    </cfRule>
  </conditionalFormatting>
  <conditionalFormatting sqref="S36">
    <cfRule type="expression" dxfId="291" priority="293">
      <formula>"#odwołanie1"="Kier?"</formula>
    </cfRule>
  </conditionalFormatting>
  <conditionalFormatting sqref="S36">
    <cfRule type="expression" dxfId="290" priority="294">
      <formula>N36="Kier?"</formula>
    </cfRule>
  </conditionalFormatting>
  <conditionalFormatting sqref="R36">
    <cfRule type="expression" dxfId="289" priority="295">
      <formula>"#odwołanie1"="Podst?"</formula>
    </cfRule>
  </conditionalFormatting>
  <conditionalFormatting sqref="R36">
    <cfRule type="expression" dxfId="288" priority="296">
      <formula>N36="Podst?"</formula>
    </cfRule>
  </conditionalFormatting>
  <conditionalFormatting sqref="S36">
    <cfRule type="expression" dxfId="287" priority="297">
      <formula>N36="Kier?"</formula>
    </cfRule>
  </conditionalFormatting>
  <conditionalFormatting sqref="R36">
    <cfRule type="expression" dxfId="286" priority="298">
      <formula>N36="Podst?"</formula>
    </cfRule>
  </conditionalFormatting>
  <conditionalFormatting sqref="T36">
    <cfRule type="expression" dxfId="285" priority="299">
      <formula>"#odwołanie1"="Kier?"</formula>
    </cfRule>
  </conditionalFormatting>
  <conditionalFormatting sqref="T36">
    <cfRule type="expression" dxfId="284" priority="300">
      <formula>O36="Kier?"</formula>
    </cfRule>
  </conditionalFormatting>
  <conditionalFormatting sqref="T36">
    <cfRule type="expression" dxfId="283" priority="301">
      <formula>O36="Kier?"</formula>
    </cfRule>
  </conditionalFormatting>
  <conditionalFormatting sqref="T38">
    <cfRule type="expression" dxfId="282" priority="302">
      <formula>"#odwołanie1"="Inne?"</formula>
    </cfRule>
  </conditionalFormatting>
  <conditionalFormatting sqref="S38">
    <cfRule type="expression" dxfId="281" priority="303">
      <formula>"#odwołanie1"="Kier?"</formula>
    </cfRule>
  </conditionalFormatting>
  <conditionalFormatting sqref="R38">
    <cfRule type="expression" dxfId="280" priority="304">
      <formula>"#odwołanie1"="Podst?"</formula>
    </cfRule>
  </conditionalFormatting>
  <conditionalFormatting sqref="T38">
    <cfRule type="expression" dxfId="279" priority="305">
      <formula>N38="Inne?"</formula>
    </cfRule>
  </conditionalFormatting>
  <conditionalFormatting sqref="S38">
    <cfRule type="expression" dxfId="278" priority="306">
      <formula>N38="Kier?"</formula>
    </cfRule>
  </conditionalFormatting>
  <conditionalFormatting sqref="R38">
    <cfRule type="expression" dxfId="277" priority="307">
      <formula>N38="Podst?"</formula>
    </cfRule>
  </conditionalFormatting>
  <conditionalFormatting sqref="T38">
    <cfRule type="expression" dxfId="276" priority="308">
      <formula>N38="Inne?"</formula>
    </cfRule>
  </conditionalFormatting>
  <conditionalFormatting sqref="S38">
    <cfRule type="expression" dxfId="275" priority="309">
      <formula>N38="Kier?"</formula>
    </cfRule>
  </conditionalFormatting>
  <conditionalFormatting sqref="R38">
    <cfRule type="expression" dxfId="274" priority="310">
      <formula>N38="Podst?"</formula>
    </cfRule>
  </conditionalFormatting>
  <conditionalFormatting sqref="T38">
    <cfRule type="expression" dxfId="273" priority="311">
      <formula>N38="Inne?"</formula>
    </cfRule>
  </conditionalFormatting>
  <conditionalFormatting sqref="S38">
    <cfRule type="expression" dxfId="272" priority="312">
      <formula>N38="Kier?"</formula>
    </cfRule>
  </conditionalFormatting>
  <conditionalFormatting sqref="R38">
    <cfRule type="expression" dxfId="271" priority="313">
      <formula>N38="Podst?"</formula>
    </cfRule>
  </conditionalFormatting>
  <conditionalFormatting sqref="T38">
    <cfRule type="expression" dxfId="270" priority="314">
      <formula>N38="Inne?"</formula>
    </cfRule>
  </conditionalFormatting>
  <conditionalFormatting sqref="S38">
    <cfRule type="expression" dxfId="269" priority="315">
      <formula>N38="Kier?"</formula>
    </cfRule>
  </conditionalFormatting>
  <conditionalFormatting sqref="R38">
    <cfRule type="expression" dxfId="268" priority="316">
      <formula>N38="Podst?"</formula>
    </cfRule>
  </conditionalFormatting>
  <conditionalFormatting sqref="T38">
    <cfRule type="expression" dxfId="267" priority="317">
      <formula>"#odwołanie1"="Inne?"</formula>
    </cfRule>
  </conditionalFormatting>
  <conditionalFormatting sqref="S38">
    <cfRule type="expression" dxfId="266" priority="318">
      <formula>"#odwołanie1"="Kier?"</formula>
    </cfRule>
  </conditionalFormatting>
  <conditionalFormatting sqref="R38">
    <cfRule type="expression" dxfId="265" priority="319">
      <formula>"#odwołanie1"="Podst?"</formula>
    </cfRule>
  </conditionalFormatting>
  <conditionalFormatting sqref="T38">
    <cfRule type="expression" dxfId="264" priority="320">
      <formula>N38="Inne?"</formula>
    </cfRule>
  </conditionalFormatting>
  <conditionalFormatting sqref="S38">
    <cfRule type="expression" dxfId="263" priority="321">
      <formula>N38="Kier?"</formula>
    </cfRule>
  </conditionalFormatting>
  <conditionalFormatting sqref="R38">
    <cfRule type="expression" dxfId="262" priority="322">
      <formula>N38="Podst?"</formula>
    </cfRule>
  </conditionalFormatting>
  <conditionalFormatting sqref="T38">
    <cfRule type="expression" dxfId="261" priority="323">
      <formula>N38="Inne?"</formula>
    </cfRule>
  </conditionalFormatting>
  <conditionalFormatting sqref="S38">
    <cfRule type="expression" dxfId="260" priority="324">
      <formula>N38="Kier?"</formula>
    </cfRule>
  </conditionalFormatting>
  <conditionalFormatting sqref="R38">
    <cfRule type="expression" dxfId="259" priority="325">
      <formula>N38="Podst?"</formula>
    </cfRule>
  </conditionalFormatting>
  <conditionalFormatting sqref="T38">
    <cfRule type="expression" dxfId="258" priority="326">
      <formula>"#odwołanie1"="Inne?"</formula>
    </cfRule>
  </conditionalFormatting>
  <conditionalFormatting sqref="S38">
    <cfRule type="expression" dxfId="257" priority="327">
      <formula>"#odwołanie1"="Kier?"</formula>
    </cfRule>
  </conditionalFormatting>
  <conditionalFormatting sqref="R38">
    <cfRule type="expression" dxfId="256" priority="328">
      <formula>"#odwołanie1"="Podst?"</formula>
    </cfRule>
  </conditionalFormatting>
  <conditionalFormatting sqref="R38">
    <cfRule type="expression" dxfId="255" priority="329">
      <formula>N38="Podst?"</formula>
    </cfRule>
  </conditionalFormatting>
  <conditionalFormatting sqref="T38">
    <cfRule type="expression" dxfId="254" priority="330">
      <formula>N38="Inne?"</formula>
    </cfRule>
  </conditionalFormatting>
  <conditionalFormatting sqref="S38">
    <cfRule type="expression" dxfId="253" priority="331">
      <formula>N38="Kier?"</formula>
    </cfRule>
  </conditionalFormatting>
  <conditionalFormatting sqref="T38">
    <cfRule type="expression" dxfId="252" priority="332">
      <formula>"#odwołanie1"="Inne?"</formula>
    </cfRule>
  </conditionalFormatting>
  <conditionalFormatting sqref="T38">
    <cfRule type="expression" dxfId="251" priority="333">
      <formula>N38="Inne?"</formula>
    </cfRule>
  </conditionalFormatting>
  <conditionalFormatting sqref="S38">
    <cfRule type="expression" dxfId="250" priority="334">
      <formula>"#odwołanie1"="Kier?"</formula>
    </cfRule>
  </conditionalFormatting>
  <conditionalFormatting sqref="S38">
    <cfRule type="expression" dxfId="249" priority="335">
      <formula>N38="Kier?"</formula>
    </cfRule>
  </conditionalFormatting>
  <conditionalFormatting sqref="R38">
    <cfRule type="expression" dxfId="248" priority="336">
      <formula>"#odwołanie1"="Podst?"</formula>
    </cfRule>
  </conditionalFormatting>
  <conditionalFormatting sqref="R38">
    <cfRule type="expression" dxfId="247" priority="337">
      <formula>N38="Podst?"</formula>
    </cfRule>
  </conditionalFormatting>
  <conditionalFormatting sqref="S38">
    <cfRule type="expression" dxfId="246" priority="338">
      <formula>N38="Kier?"</formula>
    </cfRule>
  </conditionalFormatting>
  <conditionalFormatting sqref="R38">
    <cfRule type="expression" dxfId="245" priority="339">
      <formula>N38="Podst?"</formula>
    </cfRule>
  </conditionalFormatting>
  <conditionalFormatting sqref="T38">
    <cfRule type="expression" dxfId="244" priority="340">
      <formula>"#odwołanie1"="Kier?"</formula>
    </cfRule>
  </conditionalFormatting>
  <conditionalFormatting sqref="T38">
    <cfRule type="expression" dxfId="243" priority="341">
      <formula>O38="Kier?"</formula>
    </cfRule>
  </conditionalFormatting>
  <conditionalFormatting sqref="T38">
    <cfRule type="expression" dxfId="242" priority="342">
      <formula>O38="Kier?"</formula>
    </cfRule>
  </conditionalFormatting>
  <conditionalFormatting sqref="T31">
    <cfRule type="expression" dxfId="241" priority="343">
      <formula>"#odwołanie1"="Inne?"</formula>
    </cfRule>
  </conditionalFormatting>
  <conditionalFormatting sqref="S31">
    <cfRule type="expression" dxfId="240" priority="344">
      <formula>"#odwołanie1"="Kier?"</formula>
    </cfRule>
  </conditionalFormatting>
  <conditionalFormatting sqref="R31">
    <cfRule type="expression" dxfId="239" priority="345">
      <formula>"#odwołanie1"="Podst?"</formula>
    </cfRule>
  </conditionalFormatting>
  <conditionalFormatting sqref="R31">
    <cfRule type="expression" dxfId="238" priority="346">
      <formula>N31="Podst?"</formula>
    </cfRule>
  </conditionalFormatting>
  <conditionalFormatting sqref="T31">
    <cfRule type="expression" dxfId="237" priority="347">
      <formula>N31="Inne?"</formula>
    </cfRule>
  </conditionalFormatting>
  <conditionalFormatting sqref="S31">
    <cfRule type="expression" dxfId="236" priority="348">
      <formula>N31="Kier?"</formula>
    </cfRule>
  </conditionalFormatting>
  <conditionalFormatting sqref="T33">
    <cfRule type="expression" dxfId="235" priority="349">
      <formula>"#odwołanie1"="Inne?"</formula>
    </cfRule>
  </conditionalFormatting>
  <conditionalFormatting sqref="S33">
    <cfRule type="expression" dxfId="234" priority="350">
      <formula>"#odwołanie1"="Kier?"</formula>
    </cfRule>
  </conditionalFormatting>
  <conditionalFormatting sqref="R33">
    <cfRule type="expression" dxfId="233" priority="351">
      <formula>"#odwołanie1"="Podst?"</formula>
    </cfRule>
  </conditionalFormatting>
  <conditionalFormatting sqref="R33">
    <cfRule type="expression" dxfId="232" priority="352">
      <formula>N33="Podst?"</formula>
    </cfRule>
  </conditionalFormatting>
  <conditionalFormatting sqref="T33">
    <cfRule type="expression" dxfId="231" priority="353">
      <formula>N33="Inne?"</formula>
    </cfRule>
  </conditionalFormatting>
  <conditionalFormatting sqref="S33">
    <cfRule type="expression" dxfId="230" priority="354">
      <formula>N33="Kier?"</formula>
    </cfRule>
  </conditionalFormatting>
  <conditionalFormatting sqref="T44">
    <cfRule type="expression" dxfId="229" priority="355">
      <formula>"#odwołanie1"="Inne?"</formula>
    </cfRule>
  </conditionalFormatting>
  <conditionalFormatting sqref="S44">
    <cfRule type="expression" dxfId="228" priority="356">
      <formula>"#odwołanie1"="Kier?"</formula>
    </cfRule>
  </conditionalFormatting>
  <conditionalFormatting sqref="R44">
    <cfRule type="expression" dxfId="227" priority="357">
      <formula>"#odwołanie1"="Podst?"</formula>
    </cfRule>
  </conditionalFormatting>
  <conditionalFormatting sqref="R44">
    <cfRule type="expression" dxfId="226" priority="358">
      <formula>N44="Podst?"</formula>
    </cfRule>
  </conditionalFormatting>
  <conditionalFormatting sqref="T44">
    <cfRule type="expression" dxfId="225" priority="359">
      <formula>N44="Inne?"</formula>
    </cfRule>
  </conditionalFormatting>
  <conditionalFormatting sqref="S44">
    <cfRule type="expression" dxfId="224" priority="360">
      <formula>N44="Kier?"</formula>
    </cfRule>
  </conditionalFormatting>
  <conditionalFormatting sqref="T46">
    <cfRule type="expression" dxfId="223" priority="361">
      <formula>"#odwołanie1"="Inne?"</formula>
    </cfRule>
  </conditionalFormatting>
  <conditionalFormatting sqref="S46">
    <cfRule type="expression" dxfId="222" priority="362">
      <formula>"#odwołanie1"="Kier?"</formula>
    </cfRule>
  </conditionalFormatting>
  <conditionalFormatting sqref="R46">
    <cfRule type="expression" dxfId="221" priority="363">
      <formula>"#odwołanie1"="Podst?"</formula>
    </cfRule>
  </conditionalFormatting>
  <conditionalFormatting sqref="R46">
    <cfRule type="expression" dxfId="220" priority="364">
      <formula>N46="Podst?"</formula>
    </cfRule>
  </conditionalFormatting>
  <conditionalFormatting sqref="T46">
    <cfRule type="expression" dxfId="219" priority="365">
      <formula>N46="Inne?"</formula>
    </cfRule>
  </conditionalFormatting>
  <conditionalFormatting sqref="S46">
    <cfRule type="expression" dxfId="218" priority="366">
      <formula>N46="Kier?"</formula>
    </cfRule>
  </conditionalFormatting>
  <conditionalFormatting sqref="T48">
    <cfRule type="expression" dxfId="217" priority="367">
      <formula>"#odwołanie1"="Inne?"</formula>
    </cfRule>
  </conditionalFormatting>
  <conditionalFormatting sqref="S48">
    <cfRule type="expression" dxfId="216" priority="368">
      <formula>"#odwołanie1"="Kier?"</formula>
    </cfRule>
  </conditionalFormatting>
  <conditionalFormatting sqref="R48">
    <cfRule type="expression" dxfId="215" priority="369">
      <formula>"#odwołanie1"="Podst?"</formula>
    </cfRule>
  </conditionalFormatting>
  <conditionalFormatting sqref="T48">
    <cfRule type="expression" dxfId="214" priority="370">
      <formula>N48="Inne?"</formula>
    </cfRule>
  </conditionalFormatting>
  <conditionalFormatting sqref="S48">
    <cfRule type="expression" dxfId="213" priority="371">
      <formula>N48="Kier?"</formula>
    </cfRule>
  </conditionalFormatting>
  <conditionalFormatting sqref="R48">
    <cfRule type="expression" dxfId="212" priority="372">
      <formula>N48="Podst?"</formula>
    </cfRule>
  </conditionalFormatting>
  <conditionalFormatting sqref="T48">
    <cfRule type="expression" dxfId="211" priority="373">
      <formula>"#odwołanie1"="Inne?"</formula>
    </cfRule>
  </conditionalFormatting>
  <conditionalFormatting sqref="S48">
    <cfRule type="expression" dxfId="210" priority="374">
      <formula>"#odwołanie1"="Kier?"</formula>
    </cfRule>
  </conditionalFormatting>
  <conditionalFormatting sqref="R48">
    <cfRule type="expression" dxfId="209" priority="375">
      <formula>"#odwołanie1"="Podst?"</formula>
    </cfRule>
  </conditionalFormatting>
  <conditionalFormatting sqref="R48">
    <cfRule type="expression" dxfId="208" priority="376">
      <formula>N48="Podst?"</formula>
    </cfRule>
  </conditionalFormatting>
  <conditionalFormatting sqref="T48">
    <cfRule type="expression" dxfId="207" priority="377">
      <formula>N48="Inne?"</formula>
    </cfRule>
  </conditionalFormatting>
  <conditionalFormatting sqref="S48">
    <cfRule type="expression" dxfId="206" priority="378">
      <formula>N48="Kier?"</formula>
    </cfRule>
  </conditionalFormatting>
  <conditionalFormatting sqref="T50">
    <cfRule type="expression" dxfId="205" priority="379">
      <formula>"#odwołanie1"="Inne?"</formula>
    </cfRule>
  </conditionalFormatting>
  <conditionalFormatting sqref="S50">
    <cfRule type="expression" dxfId="204" priority="380">
      <formula>"#odwołanie1"="Kier?"</formula>
    </cfRule>
  </conditionalFormatting>
  <conditionalFormatting sqref="R50">
    <cfRule type="expression" dxfId="203" priority="381">
      <formula>"#odwołanie1"="Podst?"</formula>
    </cfRule>
  </conditionalFormatting>
  <conditionalFormatting sqref="T50">
    <cfRule type="expression" dxfId="202" priority="382">
      <formula>N50="Inne?"</formula>
    </cfRule>
  </conditionalFormatting>
  <conditionalFormatting sqref="S50">
    <cfRule type="expression" dxfId="201" priority="383">
      <formula>N50="Kier?"</formula>
    </cfRule>
  </conditionalFormatting>
  <conditionalFormatting sqref="R50">
    <cfRule type="expression" dxfId="200" priority="384">
      <formula>N50="Podst?"</formula>
    </cfRule>
  </conditionalFormatting>
  <conditionalFormatting sqref="T50">
    <cfRule type="expression" dxfId="199" priority="385">
      <formula>"#odwołanie1"="Inne?"</formula>
    </cfRule>
  </conditionalFormatting>
  <conditionalFormatting sqref="S50">
    <cfRule type="expression" dxfId="198" priority="386">
      <formula>"#odwołanie1"="Kier?"</formula>
    </cfRule>
  </conditionalFormatting>
  <conditionalFormatting sqref="R50">
    <cfRule type="expression" dxfId="197" priority="387">
      <formula>"#odwołanie1"="Podst?"</formula>
    </cfRule>
  </conditionalFormatting>
  <conditionalFormatting sqref="R50">
    <cfRule type="expression" dxfId="196" priority="388">
      <formula>N50="Podst?"</formula>
    </cfRule>
  </conditionalFormatting>
  <conditionalFormatting sqref="T50">
    <cfRule type="expression" dxfId="195" priority="389">
      <formula>N50="Inne?"</formula>
    </cfRule>
  </conditionalFormatting>
  <conditionalFormatting sqref="S50">
    <cfRule type="expression" dxfId="194" priority="390">
      <formula>N50="Kier?"</formula>
    </cfRule>
  </conditionalFormatting>
  <conditionalFormatting sqref="T45">
    <cfRule type="expression" dxfId="193" priority="391">
      <formula>"#odwołanie1"="Inne?"</formula>
    </cfRule>
  </conditionalFormatting>
  <conditionalFormatting sqref="S45">
    <cfRule type="expression" dxfId="192" priority="392">
      <formula>"#odwołanie1"="Kier?"</formula>
    </cfRule>
  </conditionalFormatting>
  <conditionalFormatting sqref="R45">
    <cfRule type="expression" dxfId="191" priority="393">
      <formula>"#odwołanie1"="Podst?"</formula>
    </cfRule>
  </conditionalFormatting>
  <conditionalFormatting sqref="R45">
    <cfRule type="expression" dxfId="190" priority="394">
      <formula>N45="Podst?"</formula>
    </cfRule>
  </conditionalFormatting>
  <conditionalFormatting sqref="T45">
    <cfRule type="expression" dxfId="189" priority="395">
      <formula>N45="Inne?"</formula>
    </cfRule>
  </conditionalFormatting>
  <conditionalFormatting sqref="S45">
    <cfRule type="expression" dxfId="188" priority="396">
      <formula>N45="Kier?"</formula>
    </cfRule>
  </conditionalFormatting>
  <conditionalFormatting sqref="T45">
    <cfRule type="expression" dxfId="187" priority="397">
      <formula>"#odwołanie1"="Inne?"</formula>
    </cfRule>
  </conditionalFormatting>
  <conditionalFormatting sqref="T45">
    <cfRule type="expression" dxfId="186" priority="398">
      <formula>N45="Inne?"</formula>
    </cfRule>
  </conditionalFormatting>
  <conditionalFormatting sqref="S45">
    <cfRule type="expression" dxfId="185" priority="399">
      <formula>"#odwołanie1"="Kier?"</formula>
    </cfRule>
  </conditionalFormatting>
  <conditionalFormatting sqref="S45">
    <cfRule type="expression" dxfId="184" priority="400">
      <formula>N45="Kier?"</formula>
    </cfRule>
  </conditionalFormatting>
  <conditionalFormatting sqref="R45">
    <cfRule type="expression" dxfId="183" priority="401">
      <formula>"#odwołanie1"="Podst?"</formula>
    </cfRule>
  </conditionalFormatting>
  <conditionalFormatting sqref="R45">
    <cfRule type="expression" dxfId="182" priority="402">
      <formula>N45="Podst?"</formula>
    </cfRule>
  </conditionalFormatting>
  <conditionalFormatting sqref="S45">
    <cfRule type="expression" dxfId="181" priority="403">
      <formula>N45="Kier?"</formula>
    </cfRule>
  </conditionalFormatting>
  <conditionalFormatting sqref="R45">
    <cfRule type="expression" dxfId="180" priority="404">
      <formula>N45="Podst?"</formula>
    </cfRule>
  </conditionalFormatting>
  <conditionalFormatting sqref="T45">
    <cfRule type="expression" dxfId="179" priority="405">
      <formula>"#odwołanie1"="Kier?"</formula>
    </cfRule>
  </conditionalFormatting>
  <conditionalFormatting sqref="T45">
    <cfRule type="expression" dxfId="178" priority="406">
      <formula>O45="Kier?"</formula>
    </cfRule>
  </conditionalFormatting>
  <conditionalFormatting sqref="T45">
    <cfRule type="expression" dxfId="177" priority="407">
      <formula>O45="Kier?"</formula>
    </cfRule>
  </conditionalFormatting>
  <conditionalFormatting sqref="T47">
    <cfRule type="expression" dxfId="176" priority="408">
      <formula>"#odwołanie1"="Inne?"</formula>
    </cfRule>
  </conditionalFormatting>
  <conditionalFormatting sqref="S47">
    <cfRule type="expression" dxfId="175" priority="409">
      <formula>"#odwołanie1"="Kier?"</formula>
    </cfRule>
  </conditionalFormatting>
  <conditionalFormatting sqref="R47">
    <cfRule type="expression" dxfId="174" priority="410">
      <formula>"#odwołanie1"="Podst?"</formula>
    </cfRule>
  </conditionalFormatting>
  <conditionalFormatting sqref="R47">
    <cfRule type="expression" dxfId="173" priority="411">
      <formula>N47="Podst?"</formula>
    </cfRule>
  </conditionalFormatting>
  <conditionalFormatting sqref="T47">
    <cfRule type="expression" dxfId="172" priority="412">
      <formula>N47="Inne?"</formula>
    </cfRule>
  </conditionalFormatting>
  <conditionalFormatting sqref="S47">
    <cfRule type="expression" dxfId="171" priority="413">
      <formula>N47="Kier?"</formula>
    </cfRule>
  </conditionalFormatting>
  <conditionalFormatting sqref="T47">
    <cfRule type="expression" dxfId="170" priority="414">
      <formula>"#odwołanie1"="Inne?"</formula>
    </cfRule>
  </conditionalFormatting>
  <conditionalFormatting sqref="T47">
    <cfRule type="expression" dxfId="169" priority="415">
      <formula>N47="Inne?"</formula>
    </cfRule>
  </conditionalFormatting>
  <conditionalFormatting sqref="S47">
    <cfRule type="expression" dxfId="168" priority="416">
      <formula>"#odwołanie1"="Kier?"</formula>
    </cfRule>
  </conditionalFormatting>
  <conditionalFormatting sqref="S47">
    <cfRule type="expression" dxfId="167" priority="417">
      <formula>N47="Kier?"</formula>
    </cfRule>
  </conditionalFormatting>
  <conditionalFormatting sqref="R47">
    <cfRule type="expression" dxfId="166" priority="418">
      <formula>"#odwołanie1"="Podst?"</formula>
    </cfRule>
  </conditionalFormatting>
  <conditionalFormatting sqref="R47">
    <cfRule type="expression" dxfId="165" priority="419">
      <formula>N47="Podst?"</formula>
    </cfRule>
  </conditionalFormatting>
  <conditionalFormatting sqref="S47">
    <cfRule type="expression" dxfId="164" priority="420">
      <formula>N47="Kier?"</formula>
    </cfRule>
  </conditionalFormatting>
  <conditionalFormatting sqref="R47">
    <cfRule type="expression" dxfId="163" priority="421">
      <formula>N47="Podst?"</formula>
    </cfRule>
  </conditionalFormatting>
  <conditionalFormatting sqref="T47">
    <cfRule type="expression" dxfId="162" priority="422">
      <formula>"#odwołanie1"="Kier?"</formula>
    </cfRule>
  </conditionalFormatting>
  <conditionalFormatting sqref="T47">
    <cfRule type="expression" dxfId="161" priority="423">
      <formula>O47="Kier?"</formula>
    </cfRule>
  </conditionalFormatting>
  <conditionalFormatting sqref="T47">
    <cfRule type="expression" dxfId="160" priority="424">
      <formula>O47="Kier?"</formula>
    </cfRule>
  </conditionalFormatting>
  <conditionalFormatting sqref="T49">
    <cfRule type="expression" dxfId="159" priority="425">
      <formula>"#odwołanie1"="Inne?"</formula>
    </cfRule>
  </conditionalFormatting>
  <conditionalFormatting sqref="S49">
    <cfRule type="expression" dxfId="158" priority="426">
      <formula>"#odwołanie1"="Kier?"</formula>
    </cfRule>
  </conditionalFormatting>
  <conditionalFormatting sqref="R49">
    <cfRule type="expression" dxfId="157" priority="427">
      <formula>"#odwołanie1"="Podst?"</formula>
    </cfRule>
  </conditionalFormatting>
  <conditionalFormatting sqref="R49">
    <cfRule type="expression" dxfId="156" priority="428">
      <formula>N49="Podst?"</formula>
    </cfRule>
  </conditionalFormatting>
  <conditionalFormatting sqref="T49">
    <cfRule type="expression" dxfId="155" priority="429">
      <formula>N49="Inne?"</formula>
    </cfRule>
  </conditionalFormatting>
  <conditionalFormatting sqref="S49">
    <cfRule type="expression" dxfId="154" priority="430">
      <formula>N49="Kier?"</formula>
    </cfRule>
  </conditionalFormatting>
  <conditionalFormatting sqref="T49">
    <cfRule type="expression" dxfId="153" priority="431">
      <formula>"#odwołanie1"="Inne?"</formula>
    </cfRule>
  </conditionalFormatting>
  <conditionalFormatting sqref="T49">
    <cfRule type="expression" dxfId="152" priority="432">
      <formula>N49="Inne?"</formula>
    </cfRule>
  </conditionalFormatting>
  <conditionalFormatting sqref="S49">
    <cfRule type="expression" dxfId="151" priority="433">
      <formula>"#odwołanie1"="Kier?"</formula>
    </cfRule>
  </conditionalFormatting>
  <conditionalFormatting sqref="S49">
    <cfRule type="expression" dxfId="150" priority="434">
      <formula>N49="Kier?"</formula>
    </cfRule>
  </conditionalFormatting>
  <conditionalFormatting sqref="R49">
    <cfRule type="expression" dxfId="149" priority="435">
      <formula>"#odwołanie1"="Podst?"</formula>
    </cfRule>
  </conditionalFormatting>
  <conditionalFormatting sqref="R49">
    <cfRule type="expression" dxfId="148" priority="436">
      <formula>N49="Podst?"</formula>
    </cfRule>
  </conditionalFormatting>
  <conditionalFormatting sqref="S49">
    <cfRule type="expression" dxfId="147" priority="437">
      <formula>N49="Kier?"</formula>
    </cfRule>
  </conditionalFormatting>
  <conditionalFormatting sqref="R49">
    <cfRule type="expression" dxfId="146" priority="438">
      <formula>N49="Podst?"</formula>
    </cfRule>
  </conditionalFormatting>
  <conditionalFormatting sqref="T49">
    <cfRule type="expression" dxfId="145" priority="439">
      <formula>"#odwołanie1"="Kier?"</formula>
    </cfRule>
  </conditionalFormatting>
  <conditionalFormatting sqref="T49">
    <cfRule type="expression" dxfId="144" priority="440">
      <formula>O49="Kier?"</formula>
    </cfRule>
  </conditionalFormatting>
  <conditionalFormatting sqref="T49">
    <cfRule type="expression" dxfId="143" priority="441">
      <formula>O49="Kier?"</formula>
    </cfRule>
  </conditionalFormatting>
  <conditionalFormatting sqref="T51">
    <cfRule type="expression" dxfId="142" priority="442">
      <formula>"#odwołanie1"="Inne?"</formula>
    </cfRule>
  </conditionalFormatting>
  <conditionalFormatting sqref="S51">
    <cfRule type="expression" dxfId="141" priority="443">
      <formula>"#odwołanie1"="Kier?"</formula>
    </cfRule>
  </conditionalFormatting>
  <conditionalFormatting sqref="R51">
    <cfRule type="expression" dxfId="140" priority="444">
      <formula>"#odwołanie1"="Podst?"</formula>
    </cfRule>
  </conditionalFormatting>
  <conditionalFormatting sqref="T51">
    <cfRule type="expression" dxfId="139" priority="445">
      <formula>N51="Inne?"</formula>
    </cfRule>
  </conditionalFormatting>
  <conditionalFormatting sqref="S51">
    <cfRule type="expression" dxfId="138" priority="446">
      <formula>N51="Kier?"</formula>
    </cfRule>
  </conditionalFormatting>
  <conditionalFormatting sqref="R51">
    <cfRule type="expression" dxfId="137" priority="447">
      <formula>N51="Podst?"</formula>
    </cfRule>
  </conditionalFormatting>
  <conditionalFormatting sqref="T51">
    <cfRule type="expression" dxfId="136" priority="448">
      <formula>"#odwołanie1"="Inne?"</formula>
    </cfRule>
  </conditionalFormatting>
  <conditionalFormatting sqref="S51">
    <cfRule type="expression" dxfId="135" priority="449">
      <formula>"#odwołanie1"="Kier?"</formula>
    </cfRule>
  </conditionalFormatting>
  <conditionalFormatting sqref="R51">
    <cfRule type="expression" dxfId="134" priority="450">
      <formula>"#odwołanie1"="Podst?"</formula>
    </cfRule>
  </conditionalFormatting>
  <conditionalFormatting sqref="R51">
    <cfRule type="expression" dxfId="133" priority="451">
      <formula>N51="Podst?"</formula>
    </cfRule>
  </conditionalFormatting>
  <conditionalFormatting sqref="T51">
    <cfRule type="expression" dxfId="132" priority="452">
      <formula>N51="Inne?"</formula>
    </cfRule>
  </conditionalFormatting>
  <conditionalFormatting sqref="S51">
    <cfRule type="expression" dxfId="131" priority="453">
      <formula>N51="Kier?"</formula>
    </cfRule>
  </conditionalFormatting>
  <conditionalFormatting sqref="T51">
    <cfRule type="expression" dxfId="130" priority="454">
      <formula>"#odwołanie1"="Inne?"</formula>
    </cfRule>
  </conditionalFormatting>
  <conditionalFormatting sqref="T51">
    <cfRule type="expression" dxfId="129" priority="455">
      <formula>N51="Inne?"</formula>
    </cfRule>
  </conditionalFormatting>
  <conditionalFormatting sqref="S51">
    <cfRule type="expression" dxfId="128" priority="456">
      <formula>"#odwołanie1"="Kier?"</formula>
    </cfRule>
  </conditionalFormatting>
  <conditionalFormatting sqref="S51">
    <cfRule type="expression" dxfId="127" priority="457">
      <formula>N51="Kier?"</formula>
    </cfRule>
  </conditionalFormatting>
  <conditionalFormatting sqref="R51">
    <cfRule type="expression" dxfId="126" priority="458">
      <formula>"#odwołanie1"="Podst?"</formula>
    </cfRule>
  </conditionalFormatting>
  <conditionalFormatting sqref="R51">
    <cfRule type="expression" dxfId="125" priority="459">
      <formula>N51="Podst?"</formula>
    </cfRule>
  </conditionalFormatting>
  <conditionalFormatting sqref="S51">
    <cfRule type="expression" dxfId="124" priority="460">
      <formula>N51="Kier?"</formula>
    </cfRule>
  </conditionalFormatting>
  <conditionalFormatting sqref="R51">
    <cfRule type="expression" dxfId="123" priority="461">
      <formula>N51="Podst?"</formula>
    </cfRule>
  </conditionalFormatting>
  <conditionalFormatting sqref="T51">
    <cfRule type="expression" dxfId="122" priority="462">
      <formula>"#odwołanie1"="Kier?"</formula>
    </cfRule>
  </conditionalFormatting>
  <conditionalFormatting sqref="T51">
    <cfRule type="expression" dxfId="121" priority="463">
      <formula>O51="Kier?"</formula>
    </cfRule>
  </conditionalFormatting>
  <conditionalFormatting sqref="T51">
    <cfRule type="expression" dxfId="120" priority="464">
      <formula>O51="Kier?"</formula>
    </cfRule>
  </conditionalFormatting>
  <conditionalFormatting sqref="T58">
    <cfRule type="expression" dxfId="119" priority="465">
      <formula>"#odwołanie1"="Inne?"</formula>
    </cfRule>
  </conditionalFormatting>
  <conditionalFormatting sqref="S58">
    <cfRule type="expression" dxfId="118" priority="466">
      <formula>"#odwołanie1"="Kier?"</formula>
    </cfRule>
  </conditionalFormatting>
  <conditionalFormatting sqref="R58">
    <cfRule type="expression" dxfId="117" priority="467">
      <formula>"#odwołanie1"="Podst?"</formula>
    </cfRule>
  </conditionalFormatting>
  <conditionalFormatting sqref="R58">
    <cfRule type="expression" dxfId="116" priority="468">
      <formula>N58="Podst?"</formula>
    </cfRule>
  </conditionalFormatting>
  <conditionalFormatting sqref="T58">
    <cfRule type="expression" dxfId="115" priority="469">
      <formula>N58="Inne?"</formula>
    </cfRule>
  </conditionalFormatting>
  <conditionalFormatting sqref="S58">
    <cfRule type="expression" dxfId="114" priority="470">
      <formula>N58="Kier?"</formula>
    </cfRule>
  </conditionalFormatting>
  <conditionalFormatting sqref="T57">
    <cfRule type="expression" dxfId="113" priority="471">
      <formula>"#odwołanie1"="Inne?"</formula>
    </cfRule>
  </conditionalFormatting>
  <conditionalFormatting sqref="S57">
    <cfRule type="expression" dxfId="112" priority="472">
      <formula>"#odwołanie1"="Kier?"</formula>
    </cfRule>
  </conditionalFormatting>
  <conditionalFormatting sqref="R57">
    <cfRule type="expression" dxfId="111" priority="473">
      <formula>"#odwołanie1"="Podst?"</formula>
    </cfRule>
  </conditionalFormatting>
  <conditionalFormatting sqref="R57">
    <cfRule type="expression" dxfId="110" priority="474">
      <formula>N57="Podst?"</formula>
    </cfRule>
  </conditionalFormatting>
  <conditionalFormatting sqref="T57">
    <cfRule type="expression" dxfId="109" priority="475">
      <formula>N57="Inne?"</formula>
    </cfRule>
  </conditionalFormatting>
  <conditionalFormatting sqref="S57">
    <cfRule type="expression" dxfId="108" priority="476">
      <formula>N57="Kier?"</formula>
    </cfRule>
  </conditionalFormatting>
  <conditionalFormatting sqref="T57">
    <cfRule type="expression" dxfId="107" priority="477">
      <formula>"#odwołanie1"="Inne?"</formula>
    </cfRule>
  </conditionalFormatting>
  <conditionalFormatting sqref="T57">
    <cfRule type="expression" dxfId="106" priority="478">
      <formula>N57="Inne?"</formula>
    </cfRule>
  </conditionalFormatting>
  <conditionalFormatting sqref="S57">
    <cfRule type="expression" dxfId="105" priority="479">
      <formula>"#odwołanie1"="Kier?"</formula>
    </cfRule>
  </conditionalFormatting>
  <conditionalFormatting sqref="S57">
    <cfRule type="expression" dxfId="104" priority="480">
      <formula>N57="Kier?"</formula>
    </cfRule>
  </conditionalFormatting>
  <conditionalFormatting sqref="R57">
    <cfRule type="expression" dxfId="103" priority="481">
      <formula>"#odwołanie1"="Podst?"</formula>
    </cfRule>
  </conditionalFormatting>
  <conditionalFormatting sqref="R57">
    <cfRule type="expression" dxfId="102" priority="482">
      <formula>N57="Podst?"</formula>
    </cfRule>
  </conditionalFormatting>
  <conditionalFormatting sqref="S57">
    <cfRule type="expression" dxfId="101" priority="483">
      <formula>N57="Kier?"</formula>
    </cfRule>
  </conditionalFormatting>
  <conditionalFormatting sqref="R57">
    <cfRule type="expression" dxfId="100" priority="484">
      <formula>N57="Podst?"</formula>
    </cfRule>
  </conditionalFormatting>
  <conditionalFormatting sqref="T57">
    <cfRule type="expression" dxfId="99" priority="485">
      <formula>"#odwołanie1"="Kier?"</formula>
    </cfRule>
  </conditionalFormatting>
  <conditionalFormatting sqref="T57">
    <cfRule type="expression" dxfId="98" priority="486">
      <formula>O57="Kier?"</formula>
    </cfRule>
  </conditionalFormatting>
  <conditionalFormatting sqref="T57">
    <cfRule type="expression" dxfId="97" priority="487">
      <formula>O57="Kier?"</formula>
    </cfRule>
  </conditionalFormatting>
  <conditionalFormatting sqref="T59">
    <cfRule type="expression" dxfId="96" priority="488">
      <formula>"#odwołanie1"="Inne?"</formula>
    </cfRule>
  </conditionalFormatting>
  <conditionalFormatting sqref="S59">
    <cfRule type="expression" dxfId="95" priority="489">
      <formula>"#odwołanie1"="Kier?"</formula>
    </cfRule>
  </conditionalFormatting>
  <conditionalFormatting sqref="R59">
    <cfRule type="expression" dxfId="94" priority="490">
      <formula>"#odwołanie1"="Podst?"</formula>
    </cfRule>
  </conditionalFormatting>
  <conditionalFormatting sqref="R59">
    <cfRule type="expression" dxfId="93" priority="491">
      <formula>N59="Podst?"</formula>
    </cfRule>
  </conditionalFormatting>
  <conditionalFormatting sqref="T59">
    <cfRule type="expression" dxfId="92" priority="492">
      <formula>N59="Inne?"</formula>
    </cfRule>
  </conditionalFormatting>
  <conditionalFormatting sqref="S59">
    <cfRule type="expression" dxfId="91" priority="493">
      <formula>N59="Kier?"</formula>
    </cfRule>
  </conditionalFormatting>
  <conditionalFormatting sqref="T59">
    <cfRule type="expression" dxfId="90" priority="494">
      <formula>"#odwołanie1"="Inne?"</formula>
    </cfRule>
  </conditionalFormatting>
  <conditionalFormatting sqref="T59">
    <cfRule type="expression" dxfId="89" priority="495">
      <formula>N59="Inne?"</formula>
    </cfRule>
  </conditionalFormatting>
  <conditionalFormatting sqref="S59">
    <cfRule type="expression" dxfId="88" priority="496">
      <formula>"#odwołanie1"="Kier?"</formula>
    </cfRule>
  </conditionalFormatting>
  <conditionalFormatting sqref="S59">
    <cfRule type="expression" dxfId="87" priority="497">
      <formula>N59="Kier?"</formula>
    </cfRule>
  </conditionalFormatting>
  <conditionalFormatting sqref="R59">
    <cfRule type="expression" dxfId="86" priority="498">
      <formula>"#odwołanie1"="Podst?"</formula>
    </cfRule>
  </conditionalFormatting>
  <conditionalFormatting sqref="R59">
    <cfRule type="expression" dxfId="85" priority="499">
      <formula>N59="Podst?"</formula>
    </cfRule>
  </conditionalFormatting>
  <conditionalFormatting sqref="S59">
    <cfRule type="expression" dxfId="84" priority="500">
      <formula>N59="Kier?"</formula>
    </cfRule>
  </conditionalFormatting>
  <conditionalFormatting sqref="R59">
    <cfRule type="expression" dxfId="83" priority="501">
      <formula>N59="Podst?"</formula>
    </cfRule>
  </conditionalFormatting>
  <conditionalFormatting sqref="T59">
    <cfRule type="expression" dxfId="82" priority="502">
      <formula>"#odwołanie1"="Kier?"</formula>
    </cfRule>
  </conditionalFormatting>
  <conditionalFormatting sqref="T59">
    <cfRule type="expression" dxfId="81" priority="503">
      <formula>O59="Kier?"</formula>
    </cfRule>
  </conditionalFormatting>
  <conditionalFormatting sqref="T59">
    <cfRule type="expression" dxfId="80" priority="504">
      <formula>O59="Kier?"</formula>
    </cfRule>
  </conditionalFormatting>
  <conditionalFormatting sqref="T34">
    <cfRule type="expression" dxfId="79" priority="505">
      <formula>N34="Inne?"</formula>
    </cfRule>
  </conditionalFormatting>
  <conditionalFormatting sqref="S34">
    <cfRule type="expression" dxfId="78" priority="506">
      <formula>N34="Kier?"</formula>
    </cfRule>
  </conditionalFormatting>
  <conditionalFormatting sqref="R34">
    <cfRule type="expression" dxfId="77" priority="507">
      <formula>N34="Podst?"</formula>
    </cfRule>
  </conditionalFormatting>
  <conditionalFormatting sqref="T34">
    <cfRule type="expression" dxfId="76" priority="508">
      <formula>"#odwołanie1"="Inne?"</formula>
    </cfRule>
  </conditionalFormatting>
  <conditionalFormatting sqref="S34">
    <cfRule type="expression" dxfId="75" priority="509">
      <formula>"#odwołanie1"="Kier?"</formula>
    </cfRule>
  </conditionalFormatting>
  <conditionalFormatting sqref="R34">
    <cfRule type="expression" dxfId="74" priority="510">
      <formula>"#odwołanie1"="Podst?"</formula>
    </cfRule>
  </conditionalFormatting>
  <conditionalFormatting sqref="R34">
    <cfRule type="expression" dxfId="73" priority="511">
      <formula>N34="Podst?"</formula>
    </cfRule>
  </conditionalFormatting>
  <conditionalFormatting sqref="T34">
    <cfRule type="expression" dxfId="72" priority="512">
      <formula>N34="Inne?"</formula>
    </cfRule>
  </conditionalFormatting>
  <conditionalFormatting sqref="S34">
    <cfRule type="expression" dxfId="71" priority="513">
      <formula>N34="Kier?"</formula>
    </cfRule>
  </conditionalFormatting>
  <conditionalFormatting sqref="T34">
    <cfRule type="expression" dxfId="70" priority="514">
      <formula>"#odwołanie1"="Inne?"</formula>
    </cfRule>
  </conditionalFormatting>
  <conditionalFormatting sqref="T34">
    <cfRule type="expression" dxfId="69" priority="515">
      <formula>N34="Inne?"</formula>
    </cfRule>
  </conditionalFormatting>
  <conditionalFormatting sqref="S34">
    <cfRule type="expression" dxfId="68" priority="516">
      <formula>"#odwołanie1"="Kier?"</formula>
    </cfRule>
  </conditionalFormatting>
  <conditionalFormatting sqref="S34">
    <cfRule type="expression" dxfId="67" priority="517">
      <formula>N34="Kier?"</formula>
    </cfRule>
  </conditionalFormatting>
  <conditionalFormatting sqref="R34">
    <cfRule type="expression" dxfId="66" priority="518">
      <formula>"#odwołanie1"="Podst?"</formula>
    </cfRule>
  </conditionalFormatting>
  <conditionalFormatting sqref="R34">
    <cfRule type="expression" dxfId="65" priority="519">
      <formula>N34="Podst?"</formula>
    </cfRule>
  </conditionalFormatting>
  <conditionalFormatting sqref="S34">
    <cfRule type="expression" dxfId="64" priority="520">
      <formula>N34="Kier?"</formula>
    </cfRule>
  </conditionalFormatting>
  <conditionalFormatting sqref="R34">
    <cfRule type="expression" dxfId="63" priority="521">
      <formula>N34="Podst?"</formula>
    </cfRule>
  </conditionalFormatting>
  <conditionalFormatting sqref="T34">
    <cfRule type="expression" dxfId="62" priority="522">
      <formula>"#odwołanie1"="Kier?"</formula>
    </cfRule>
  </conditionalFormatting>
  <conditionalFormatting sqref="T34">
    <cfRule type="expression" dxfId="61" priority="523">
      <formula>O34="Kier?"</formula>
    </cfRule>
  </conditionalFormatting>
  <conditionalFormatting sqref="T34">
    <cfRule type="expression" dxfId="60" priority="524">
      <formula>O34="Kier?"</formula>
    </cfRule>
  </conditionalFormatting>
  <conditionalFormatting sqref="E49">
    <cfRule type="cellIs" dxfId="59" priority="525" operator="greaterThan">
      <formula>420</formula>
    </cfRule>
  </conditionalFormatting>
  <conditionalFormatting sqref="T49">
    <cfRule type="expression" dxfId="58" priority="526">
      <formula>"#odwołanie1"="Inne?"</formula>
    </cfRule>
  </conditionalFormatting>
  <conditionalFormatting sqref="S49">
    <cfRule type="expression" dxfId="57" priority="527">
      <formula>"#odwołanie1"="Kier?"</formula>
    </cfRule>
  </conditionalFormatting>
  <conditionalFormatting sqref="R49">
    <cfRule type="expression" dxfId="56" priority="528">
      <formula>"#odwołanie1"="Podst?"</formula>
    </cfRule>
  </conditionalFormatting>
  <conditionalFormatting sqref="R49">
    <cfRule type="expression" dxfId="55" priority="529">
      <formula>N49="Podst?"</formula>
    </cfRule>
  </conditionalFormatting>
  <conditionalFormatting sqref="T49">
    <cfRule type="expression" dxfId="54" priority="530">
      <formula>N49="Inne?"</formula>
    </cfRule>
  </conditionalFormatting>
  <conditionalFormatting sqref="S49">
    <cfRule type="expression" dxfId="53" priority="531">
      <formula>N49="Kier?"</formula>
    </cfRule>
  </conditionalFormatting>
  <conditionalFormatting sqref="E49">
    <cfRule type="cellIs" dxfId="52" priority="532" operator="greaterThan">
      <formula>420</formula>
    </cfRule>
  </conditionalFormatting>
  <conditionalFormatting sqref="S49">
    <cfRule type="expression" dxfId="51" priority="533">
      <formula>"#odwołanie1"="Kier?"</formula>
    </cfRule>
  </conditionalFormatting>
  <conditionalFormatting sqref="R49">
    <cfRule type="expression" dxfId="50" priority="534">
      <formula>"#odwołanie1"="Podst?"</formula>
    </cfRule>
  </conditionalFormatting>
  <conditionalFormatting sqref="S49">
    <cfRule type="expression" dxfId="49" priority="535">
      <formula>N49="Kier?"</formula>
    </cfRule>
  </conditionalFormatting>
  <conditionalFormatting sqref="R49">
    <cfRule type="expression" dxfId="48" priority="536">
      <formula>N49="Podst?"</formula>
    </cfRule>
  </conditionalFormatting>
  <conditionalFormatting sqref="S49">
    <cfRule type="expression" dxfId="47" priority="537">
      <formula>"#odwołanie1"="Kier?"</formula>
    </cfRule>
  </conditionalFormatting>
  <conditionalFormatting sqref="R49">
    <cfRule type="expression" dxfId="46" priority="538">
      <formula>"#odwołanie1"="Podst?"</formula>
    </cfRule>
  </conditionalFormatting>
  <conditionalFormatting sqref="R49">
    <cfRule type="expression" dxfId="45" priority="539">
      <formula>N49="Podst?"</formula>
    </cfRule>
  </conditionalFormatting>
  <conditionalFormatting sqref="S49">
    <cfRule type="expression" dxfId="44" priority="540">
      <formula>N49="Kier?"</formula>
    </cfRule>
  </conditionalFormatting>
  <conditionalFormatting sqref="S49">
    <cfRule type="expression" dxfId="43" priority="541">
      <formula>"#odwołanie1"="Kier?"</formula>
    </cfRule>
  </conditionalFormatting>
  <conditionalFormatting sqref="S49">
    <cfRule type="expression" dxfId="42" priority="542">
      <formula>N49="Kier?"</formula>
    </cfRule>
  </conditionalFormatting>
  <conditionalFormatting sqref="R49">
    <cfRule type="expression" dxfId="41" priority="543">
      <formula>"#odwołanie1"="Podst?"</formula>
    </cfRule>
  </conditionalFormatting>
  <conditionalFormatting sqref="R49">
    <cfRule type="expression" dxfId="40" priority="544">
      <formula>N49="Podst?"</formula>
    </cfRule>
  </conditionalFormatting>
  <conditionalFormatting sqref="S49">
    <cfRule type="expression" dxfId="39" priority="545">
      <formula>N49="Kier?"</formula>
    </cfRule>
  </conditionalFormatting>
  <conditionalFormatting sqref="R49">
    <cfRule type="expression" dxfId="38" priority="546">
      <formula>N49="Podst?"</formula>
    </cfRule>
  </conditionalFormatting>
  <conditionalFormatting sqref="T49">
    <cfRule type="expression" dxfId="37" priority="547">
      <formula>"#odwołanie1"="Inne?"</formula>
    </cfRule>
  </conditionalFormatting>
  <conditionalFormatting sqref="T49">
    <cfRule type="expression" dxfId="36" priority="548">
      <formula>N49="Inne?"</formula>
    </cfRule>
  </conditionalFormatting>
  <conditionalFormatting sqref="T49">
    <cfRule type="expression" dxfId="35" priority="549">
      <formula>"#odwołanie1"="Inne?"</formula>
    </cfRule>
  </conditionalFormatting>
  <conditionalFormatting sqref="T49">
    <cfRule type="expression" dxfId="34" priority="550">
      <formula>N49="Inne?"</formula>
    </cfRule>
  </conditionalFormatting>
  <conditionalFormatting sqref="T49">
    <cfRule type="expression" dxfId="33" priority="551">
      <formula>"#odwołanie1"="Inne?"</formula>
    </cfRule>
  </conditionalFormatting>
  <conditionalFormatting sqref="T49">
    <cfRule type="expression" dxfId="32" priority="552">
      <formula>N49="Inne?"</formula>
    </cfRule>
  </conditionalFormatting>
  <conditionalFormatting sqref="T49">
    <cfRule type="expression" dxfId="31" priority="553">
      <formula>"#odwołanie1"="Kier?"</formula>
    </cfRule>
  </conditionalFormatting>
  <conditionalFormatting sqref="T49">
    <cfRule type="expression" dxfId="30" priority="554">
      <formula>O49="Kier?"</formula>
    </cfRule>
  </conditionalFormatting>
  <conditionalFormatting sqref="T49">
    <cfRule type="expression" dxfId="29" priority="555">
      <formula>O49="Kier?"</formula>
    </cfRule>
  </conditionalFormatting>
  <conditionalFormatting sqref="E56">
    <cfRule type="cellIs" dxfId="28" priority="556" operator="greaterThan">
      <formula>420</formula>
    </cfRule>
  </conditionalFormatting>
  <conditionalFormatting sqref="T56">
    <cfRule type="expression" dxfId="27" priority="557">
      <formula>"#odwołanie1"="Inne?"</formula>
    </cfRule>
  </conditionalFormatting>
  <conditionalFormatting sqref="S56">
    <cfRule type="expression" dxfId="26" priority="558">
      <formula>"#odwołanie1"="Kier?"</formula>
    </cfRule>
  </conditionalFormatting>
  <conditionalFormatting sqref="R56">
    <cfRule type="expression" dxfId="25" priority="559">
      <formula>"#odwołanie1"="Podst?"</formula>
    </cfRule>
  </conditionalFormatting>
  <conditionalFormatting sqref="R56">
    <cfRule type="expression" dxfId="24" priority="560">
      <formula>N56="Podst?"</formula>
    </cfRule>
  </conditionalFormatting>
  <conditionalFormatting sqref="T56">
    <cfRule type="expression" dxfId="23" priority="561">
      <formula>N56="Inne?"</formula>
    </cfRule>
  </conditionalFormatting>
  <conditionalFormatting sqref="S56">
    <cfRule type="expression" dxfId="22" priority="562">
      <formula>N56="Kier?"</formula>
    </cfRule>
  </conditionalFormatting>
  <printOptions horizontalCentered="1"/>
  <pageMargins left="3.937007874015748E-2" right="3.937007874015748E-2" top="0.19685039370078741" bottom="0.19685039370078741" header="0" footer="0"/>
  <pageSetup paperSize="9" scale="70" orientation="landscape" r:id="rId1"/>
  <rowBreaks count="3" manualBreakCount="3">
    <brk id="26" max="16383" man="1"/>
    <brk id="53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BE1000"/>
  <sheetViews>
    <sheetView workbookViewId="0"/>
  </sheetViews>
  <sheetFormatPr defaultColWidth="14.42578125" defaultRowHeight="15" customHeight="1"/>
  <cols>
    <col min="1" max="1" width="36" customWidth="1"/>
    <col min="2" max="19" width="5.5703125" customWidth="1"/>
    <col min="20" max="20" width="36.85546875" customWidth="1"/>
    <col min="21" max="47" width="4" customWidth="1"/>
    <col min="48" max="48" width="35.7109375" customWidth="1"/>
    <col min="49" max="54" width="5.5703125" customWidth="1"/>
    <col min="55" max="57" width="11.5703125" hidden="1" customWidth="1"/>
  </cols>
  <sheetData>
    <row r="1" spans="1:57" ht="15.75">
      <c r="A1" s="194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2.75" customHeight="1">
      <c r="A2" s="194"/>
      <c r="B2" s="278" t="s">
        <v>35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80"/>
      <c r="T2" s="1"/>
      <c r="U2" s="278" t="s">
        <v>151</v>
      </c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80"/>
      <c r="AV2" s="1"/>
      <c r="AW2" s="278" t="s">
        <v>152</v>
      </c>
      <c r="AX2" s="279"/>
      <c r="AY2" s="279"/>
      <c r="AZ2" s="279"/>
      <c r="BA2" s="279"/>
      <c r="BB2" s="280"/>
      <c r="BC2" s="1"/>
      <c r="BD2" s="1"/>
      <c r="BE2" s="1"/>
    </row>
    <row r="3" spans="1:57" ht="50.25" customHeight="1">
      <c r="A3" s="194"/>
      <c r="B3" s="195" t="s">
        <v>153</v>
      </c>
      <c r="C3" s="195" t="s">
        <v>153</v>
      </c>
      <c r="D3" s="195" t="s">
        <v>153</v>
      </c>
      <c r="E3" s="195" t="s">
        <v>153</v>
      </c>
      <c r="F3" s="195" t="s">
        <v>153</v>
      </c>
      <c r="G3" s="195" t="s">
        <v>153</v>
      </c>
      <c r="H3" s="195" t="s">
        <v>153</v>
      </c>
      <c r="I3" s="195" t="s">
        <v>153</v>
      </c>
      <c r="J3" s="195" t="s">
        <v>153</v>
      </c>
      <c r="K3" s="195" t="s">
        <v>153</v>
      </c>
      <c r="L3" s="195" t="s">
        <v>153</v>
      </c>
      <c r="M3" s="195" t="s">
        <v>153</v>
      </c>
      <c r="N3" s="195" t="s">
        <v>153</v>
      </c>
      <c r="O3" s="195" t="s">
        <v>154</v>
      </c>
      <c r="P3" s="195" t="s">
        <v>154</v>
      </c>
      <c r="Q3" s="195" t="s">
        <v>154</v>
      </c>
      <c r="R3" s="195" t="s">
        <v>154</v>
      </c>
      <c r="S3" s="195" t="s">
        <v>153</v>
      </c>
      <c r="T3" s="1"/>
      <c r="U3" s="195" t="s">
        <v>155</v>
      </c>
      <c r="V3" s="195" t="s">
        <v>155</v>
      </c>
      <c r="W3" s="195" t="s">
        <v>156</v>
      </c>
      <c r="X3" s="195" t="s">
        <v>156</v>
      </c>
      <c r="Y3" s="195" t="s">
        <v>156</v>
      </c>
      <c r="Z3" s="195" t="s">
        <v>157</v>
      </c>
      <c r="AA3" s="195" t="s">
        <v>156</v>
      </c>
      <c r="AB3" s="195" t="s">
        <v>156</v>
      </c>
      <c r="AC3" s="195" t="s">
        <v>155</v>
      </c>
      <c r="AD3" s="195" t="s">
        <v>155</v>
      </c>
      <c r="AE3" s="195" t="s">
        <v>155</v>
      </c>
      <c r="AF3" s="195" t="s">
        <v>155</v>
      </c>
      <c r="AG3" s="195" t="s">
        <v>155</v>
      </c>
      <c r="AH3" s="195" t="s">
        <v>155</v>
      </c>
      <c r="AI3" s="195" t="s">
        <v>155</v>
      </c>
      <c r="AJ3" s="195" t="s">
        <v>155</v>
      </c>
      <c r="AK3" s="195" t="s">
        <v>158</v>
      </c>
      <c r="AL3" s="195" t="s">
        <v>155</v>
      </c>
      <c r="AM3" s="195" t="s">
        <v>155</v>
      </c>
      <c r="AN3" s="195" t="s">
        <v>155</v>
      </c>
      <c r="AO3" s="195" t="s">
        <v>155</v>
      </c>
      <c r="AP3" s="195" t="s">
        <v>155</v>
      </c>
      <c r="AQ3" s="195" t="s">
        <v>155</v>
      </c>
      <c r="AR3" s="195" t="s">
        <v>158</v>
      </c>
      <c r="AS3" s="195" t="s">
        <v>155</v>
      </c>
      <c r="AT3" s="195" t="s">
        <v>155</v>
      </c>
      <c r="AU3" s="195" t="s">
        <v>155</v>
      </c>
      <c r="AV3" s="1"/>
      <c r="AW3" s="195" t="s">
        <v>159</v>
      </c>
      <c r="AX3" s="195" t="s">
        <v>160</v>
      </c>
      <c r="AY3" s="195" t="s">
        <v>160</v>
      </c>
      <c r="AZ3" s="195" t="s">
        <v>160</v>
      </c>
      <c r="BA3" s="195" t="s">
        <v>160</v>
      </c>
      <c r="BB3" s="195" t="s">
        <v>161</v>
      </c>
      <c r="BC3" s="1"/>
      <c r="BD3" s="1"/>
      <c r="BE3" s="1"/>
    </row>
    <row r="4" spans="1:57" ht="42.75" customHeight="1">
      <c r="A4" s="196" t="s">
        <v>162</v>
      </c>
      <c r="B4" s="197" t="s">
        <v>163</v>
      </c>
      <c r="C4" s="197" t="s">
        <v>164</v>
      </c>
      <c r="D4" s="197" t="s">
        <v>165</v>
      </c>
      <c r="E4" s="197" t="s">
        <v>166</v>
      </c>
      <c r="F4" s="197" t="s">
        <v>167</v>
      </c>
      <c r="G4" s="197" t="s">
        <v>168</v>
      </c>
      <c r="H4" s="197" t="s">
        <v>169</v>
      </c>
      <c r="I4" s="197" t="s">
        <v>170</v>
      </c>
      <c r="J4" s="197" t="s">
        <v>171</v>
      </c>
      <c r="K4" s="197" t="s">
        <v>172</v>
      </c>
      <c r="L4" s="197" t="s">
        <v>173</v>
      </c>
      <c r="M4" s="197" t="s">
        <v>174</v>
      </c>
      <c r="N4" s="197" t="s">
        <v>175</v>
      </c>
      <c r="O4" s="197" t="s">
        <v>176</v>
      </c>
      <c r="P4" s="197" t="s">
        <v>177</v>
      </c>
      <c r="Q4" s="197" t="s">
        <v>178</v>
      </c>
      <c r="R4" s="197" t="s">
        <v>179</v>
      </c>
      <c r="S4" s="197" t="s">
        <v>180</v>
      </c>
      <c r="T4" s="198" t="s">
        <v>162</v>
      </c>
      <c r="U4" s="197" t="s">
        <v>181</v>
      </c>
      <c r="V4" s="197" t="s">
        <v>182</v>
      </c>
      <c r="W4" s="197" t="s">
        <v>183</v>
      </c>
      <c r="X4" s="197" t="s">
        <v>184</v>
      </c>
      <c r="Y4" s="197" t="s">
        <v>185</v>
      </c>
      <c r="Z4" s="197" t="s">
        <v>186</v>
      </c>
      <c r="AA4" s="197" t="s">
        <v>187</v>
      </c>
      <c r="AB4" s="197" t="s">
        <v>188</v>
      </c>
      <c r="AC4" s="197" t="s">
        <v>189</v>
      </c>
      <c r="AD4" s="197" t="s">
        <v>190</v>
      </c>
      <c r="AE4" s="197" t="s">
        <v>191</v>
      </c>
      <c r="AF4" s="197" t="s">
        <v>192</v>
      </c>
      <c r="AG4" s="197" t="s">
        <v>193</v>
      </c>
      <c r="AH4" s="197" t="s">
        <v>194</v>
      </c>
      <c r="AI4" s="197" t="s">
        <v>195</v>
      </c>
      <c r="AJ4" s="197" t="s">
        <v>196</v>
      </c>
      <c r="AK4" s="197" t="s">
        <v>197</v>
      </c>
      <c r="AL4" s="197" t="s">
        <v>198</v>
      </c>
      <c r="AM4" s="197" t="s">
        <v>199</v>
      </c>
      <c r="AN4" s="197" t="s">
        <v>200</v>
      </c>
      <c r="AO4" s="197" t="s">
        <v>201</v>
      </c>
      <c r="AP4" s="197" t="s">
        <v>202</v>
      </c>
      <c r="AQ4" s="197" t="s">
        <v>203</v>
      </c>
      <c r="AR4" s="197" t="s">
        <v>204</v>
      </c>
      <c r="AS4" s="197" t="s">
        <v>205</v>
      </c>
      <c r="AT4" s="197" t="s">
        <v>206</v>
      </c>
      <c r="AU4" s="197" t="s">
        <v>207</v>
      </c>
      <c r="AV4" s="199" t="s">
        <v>162</v>
      </c>
      <c r="AW4" s="197" t="s">
        <v>208</v>
      </c>
      <c r="AX4" s="197" t="s">
        <v>209</v>
      </c>
      <c r="AY4" s="197" t="s">
        <v>210</v>
      </c>
      <c r="AZ4" s="197" t="s">
        <v>211</v>
      </c>
      <c r="BA4" s="197" t="s">
        <v>212</v>
      </c>
      <c r="BB4" s="197" t="s">
        <v>213</v>
      </c>
      <c r="BC4" s="200" t="s">
        <v>214</v>
      </c>
      <c r="BD4" s="201"/>
      <c r="BE4" s="201"/>
    </row>
    <row r="5" spans="1:57" ht="12.75" customHeight="1">
      <c r="A5" s="196" t="s">
        <v>215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198" t="s">
        <v>215</v>
      </c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2"/>
      <c r="AS5" s="202"/>
      <c r="AT5" s="202"/>
      <c r="AU5" s="202"/>
      <c r="AV5" s="196" t="s">
        <v>215</v>
      </c>
      <c r="AW5" s="201"/>
      <c r="AX5" s="201"/>
      <c r="AY5" s="196"/>
      <c r="AZ5" s="201"/>
      <c r="BA5" s="201"/>
      <c r="BB5" s="201"/>
      <c r="BC5" s="201"/>
      <c r="BD5" s="201"/>
      <c r="BE5" s="201"/>
    </row>
    <row r="6" spans="1:57" ht="183" hidden="1" customHeight="1">
      <c r="A6" s="203" t="str">
        <f>NieStac!C12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B6" s="204" t="str">
        <f>IF(ISERR(FIND(B$4,NieStac!$R12))=FALSE(),IF(ISERR(FIND(CONCATENATE(B$4,"+"),NieStac!$R12))=FALSE(),IF(ISERR(FIND(CONCATENATE(B$4,"++"),NieStac!$R12))=FALSE(),IF(ISERR(FIND(CONCATENATE(B$4,"+++"),NieStac!$R12))=FALSE(),"+++","++"),"+"),"-"),"-")</f>
        <v>-</v>
      </c>
      <c r="C6" s="204" t="str">
        <f>IF(ISERR(FIND(C$4,NieStac!$R12))=FALSE(),IF(ISERR(FIND(CONCATENATE(C$4,"+"),NieStac!$R12))=FALSE(),IF(ISERR(FIND(CONCATENATE(C$4,"++"),NieStac!$R12))=FALSE(),IF(ISERR(FIND(CONCATENATE(C$4,"+++"),NieStac!$R12))=FALSE(),"+++","++"),"+"),"-"),"-")</f>
        <v>-</v>
      </c>
      <c r="D6" s="204" t="str">
        <f>IF(ISERR(FIND(D$4,NieStac!$R12))=FALSE(),IF(ISERR(FIND(CONCATENATE(D$4,"+"),NieStac!$R12))=FALSE(),IF(ISERR(FIND(CONCATENATE(D$4,"++"),NieStac!$R12))=FALSE(),IF(ISERR(FIND(CONCATENATE(D$4,"+++"),NieStac!$R12))=FALSE(),"+++","++"),"+"),"-"),"-")</f>
        <v>-</v>
      </c>
      <c r="E6" s="204" t="str">
        <f>IF(ISERR(FIND(E$4,NieStac!$R12))=FALSE(),IF(ISERR(FIND(CONCATENATE(E$4,"+"),NieStac!$R12))=FALSE(),IF(ISERR(FIND(CONCATENATE(E$4,"++"),NieStac!$R12))=FALSE(),IF(ISERR(FIND(CONCATENATE(E$4,"+++"),NieStac!$R12))=FALSE(),"+++","++"),"+"),"-"),"-")</f>
        <v>-</v>
      </c>
      <c r="F6" s="204" t="str">
        <f>IF(ISERR(FIND(F$4,NieStac!$R12))=FALSE(),IF(ISERR(FIND(CONCATENATE(F$4,"+"),NieStac!$R12))=FALSE(),IF(ISERR(FIND(CONCATENATE(F$4,"++"),NieStac!$R12))=FALSE(),IF(ISERR(FIND(CONCATENATE(F$4,"+++"),NieStac!$R12))=FALSE(),"+++","++"),"+"),"-"),"-")</f>
        <v>-</v>
      </c>
      <c r="G6" s="204" t="str">
        <f>IF(ISERR(FIND(G$4,NieStac!$R12))=FALSE(),IF(ISERR(FIND(CONCATENATE(G$4,"+"),NieStac!$R12))=FALSE(),IF(ISERR(FIND(CONCATENATE(G$4,"++"),NieStac!$R12))=FALSE(),IF(ISERR(FIND(CONCATENATE(G$4,"+++"),NieStac!$R12))=FALSE(),"+++","++"),"+"),"-"),"-")</f>
        <v>-</v>
      </c>
      <c r="H6" s="204" t="str">
        <f>IF(ISERR(FIND(H$4,NieStac!$R12))=FALSE(),IF(ISERR(FIND(CONCATENATE(H$4,"+"),NieStac!$R12))=FALSE(),IF(ISERR(FIND(CONCATENATE(H$4,"++"),NieStac!$R12))=FALSE(),IF(ISERR(FIND(CONCATENATE(H$4,"+++"),NieStac!$R12))=FALSE(),"+++","++"),"+"),"-"),"-")</f>
        <v>-</v>
      </c>
      <c r="I6" s="204" t="str">
        <f>IF(ISERR(FIND(I$4,NieStac!$R12))=FALSE(),IF(ISERR(FIND(CONCATENATE(I$4,"+"),NieStac!$R12))=FALSE(),IF(ISERR(FIND(CONCATENATE(I$4,"++"),NieStac!$R12))=FALSE(),IF(ISERR(FIND(CONCATENATE(I$4,"+++"),NieStac!$R12))=FALSE(),"+++","++"),"+"),"-"),"-")</f>
        <v>-</v>
      </c>
      <c r="J6" s="204" t="str">
        <f>IF(ISERR(FIND(J$4,NieStac!$R12))=FALSE(),IF(ISERR(FIND(CONCATENATE(J$4,"+"),NieStac!$R12))=FALSE(),IF(ISERR(FIND(CONCATENATE(J$4,"++"),NieStac!$R12))=FALSE(),IF(ISERR(FIND(CONCATENATE(J$4,"+++"),NieStac!$R12))=FALSE(),"+++","++"),"+"),"-"),"-")</f>
        <v>-</v>
      </c>
      <c r="K6" s="204" t="str">
        <f>IF(ISERR(FIND(K$4,NieStac!$R12))=FALSE(),IF(ISERR(FIND(CONCATENATE(K$4,"+"),NieStac!$R12))=FALSE(),IF(ISERR(FIND(CONCATENATE(K$4,"++"),NieStac!$R12))=FALSE(),IF(ISERR(FIND(CONCATENATE(K$4,"+++"),NieStac!$R12))=FALSE(),"+++","++"),"+"),"-"),"-")</f>
        <v>-</v>
      </c>
      <c r="L6" s="204" t="str">
        <f>IF(ISERR(FIND(L$4,NieStac!$R12))=FALSE(),IF(ISERR(FIND(CONCATENATE(L$4,"+"),NieStac!$R12))=FALSE(),IF(ISERR(FIND(CONCATENATE(L$4,"++"),NieStac!$R12))=FALSE(),IF(ISERR(FIND(CONCATENATE(L$4,"+++"),NieStac!$R12))=FALSE(),"+++","++"),"+"),"-"),"-")</f>
        <v>-</v>
      </c>
      <c r="M6" s="204" t="str">
        <f>IF(ISERR(FIND(M$4,NieStac!$R12))=FALSE(),IF(ISERR(FIND(CONCATENATE(M$4,"+"),NieStac!$R12))=FALSE(),IF(ISERR(FIND(CONCATENATE(M$4,"++"),NieStac!$R12))=FALSE(),IF(ISERR(FIND(CONCATENATE(M$4,"+++"),NieStac!$R12))=FALSE(),"+++","++"),"+"),"-"),"-")</f>
        <v>-</v>
      </c>
      <c r="N6" s="204" t="str">
        <f>IF(ISERR(FIND(N$4,NieStac!$R12))=FALSE(),IF(ISERR(FIND(CONCATENATE(N$4,"+"),NieStac!$R12))=FALSE(),IF(ISERR(FIND(CONCATENATE(N$4,"++"),NieStac!$R12))=FALSE(),IF(ISERR(FIND(CONCATENATE(N$4,"+++"),NieStac!$R12))=FALSE(),"+++","++"),"+"),"-"),"-")</f>
        <v>-</v>
      </c>
      <c r="O6" s="204" t="str">
        <f>IF(ISERR(FIND(O$4,NieStac!$R12))=FALSE(),IF(ISERR(FIND(CONCATENATE(O$4,"+"),NieStac!$R12))=FALSE(),IF(ISERR(FIND(CONCATENATE(O$4,"++"),NieStac!$R12))=FALSE(),IF(ISERR(FIND(CONCATENATE(O$4,"+++"),NieStac!$R12))=FALSE(),"+++","++"),"+"),"-"),"-")</f>
        <v>-</v>
      </c>
      <c r="P6" s="204" t="str">
        <f>IF(ISERR(FIND(P$4,NieStac!$R12))=FALSE(),IF(ISERR(FIND(CONCATENATE(P$4,"+"),NieStac!$R12))=FALSE(),IF(ISERR(FIND(CONCATENATE(P$4,"++"),NieStac!$R12))=FALSE(),IF(ISERR(FIND(CONCATENATE(P$4,"+++"),NieStac!$R12))=FALSE(),"+++","++"),"+"),"-"),"-")</f>
        <v>-</v>
      </c>
      <c r="Q6" s="204" t="str">
        <f>IF(ISERR(FIND(Q$4,NieStac!$R12))=FALSE(),IF(ISERR(FIND(CONCATENATE(Q$4,"+"),NieStac!$R12))=FALSE(),IF(ISERR(FIND(CONCATENATE(Q$4,"++"),NieStac!$R12))=FALSE(),IF(ISERR(FIND(CONCATENATE(Q$4,"+++"),NieStac!$R12))=FALSE(),"+++","++"),"+"),"-"),"-")</f>
        <v>-</v>
      </c>
      <c r="R6" s="204" t="str">
        <f>IF(ISERR(FIND(R$4,NieStac!$R12))=FALSE(),IF(ISERR(FIND(CONCATENATE(R$4,"+"),NieStac!$R12))=FALSE(),IF(ISERR(FIND(CONCATENATE(R$4,"++"),NieStac!$R12))=FALSE(),IF(ISERR(FIND(CONCATENATE(R$4,"+++"),NieStac!$R12))=FALSE(),"+++","++"),"+"),"-"),"-")</f>
        <v>-</v>
      </c>
      <c r="S6" s="204"/>
      <c r="T6" s="205" t="str">
        <f>NieStac!C12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U6" s="204" t="str">
        <f>IF(ISERR(FIND(U$4,NieStac!$S12))=FALSE(),IF(ISERR(FIND(CONCATENATE(U$4,"+"),NieStac!$S12))=FALSE(),IF(ISERR(FIND(CONCATENATE(U$4,"++"),NieStac!$S12))=FALSE(),IF(ISERR(FIND(CONCATENATE(U$4,"+++"),NieStac!$S12))=FALSE(),"+++","++"),"+"),"-"),"-")</f>
        <v>-</v>
      </c>
      <c r="V6" s="204" t="str">
        <f>IF(ISERR(FIND(V$4,NieStac!$S12))=FALSE(),IF(ISERR(FIND(CONCATENATE(V$4,"+"),NieStac!$S12))=FALSE(),IF(ISERR(FIND(CONCATENATE(V$4,"++"),NieStac!$S12))=FALSE(),IF(ISERR(FIND(CONCATENATE(V$4,"+++"),NieStac!$S12))=FALSE(),"+++","++"),"+"),"-"),"-")</f>
        <v>-</v>
      </c>
      <c r="W6" s="204" t="str">
        <f>IF(ISERR(FIND(W$4,NieStac!$S12))=FALSE(),IF(ISERR(FIND(CONCATENATE(W$4,"+"),NieStac!$S12))=FALSE(),IF(ISERR(FIND(CONCATENATE(W$4,"++"),NieStac!$S12))=FALSE(),IF(ISERR(FIND(CONCATENATE(W$4,"+++"),NieStac!$S12))=FALSE(),"+++","++"),"+"),"-"),"-")</f>
        <v>-</v>
      </c>
      <c r="X6" s="204" t="str">
        <f>IF(ISERR(FIND(X$4,NieStac!$S12))=FALSE(),IF(ISERR(FIND(CONCATENATE(X$4,"+"),NieStac!$S12))=FALSE(),IF(ISERR(FIND(CONCATENATE(X$4,"++"),NieStac!$S12))=FALSE(),IF(ISERR(FIND(CONCATENATE(X$4,"+++"),NieStac!$S12))=FALSE(),"+++","++"),"+"),"-"),"-")</f>
        <v>-</v>
      </c>
      <c r="Y6" s="204" t="str">
        <f>IF(ISERR(FIND(Y$4,NieStac!$S12))=FALSE(),IF(ISERR(FIND(CONCATENATE(Y$4,"+"),NieStac!$S12))=FALSE(),IF(ISERR(FIND(CONCATENATE(Y$4,"++"),NieStac!$S12))=FALSE(),IF(ISERR(FIND(CONCATENATE(Y$4,"+++"),NieStac!$S12))=FALSE(),"+++","++"),"+"),"-"),"-")</f>
        <v>-</v>
      </c>
      <c r="Z6" s="204" t="str">
        <f>IF(ISERR(FIND(Z$4,NieStac!$S12))=FALSE(),IF(ISERR(FIND(CONCATENATE(Z$4,"+"),NieStac!$S12))=FALSE(),IF(ISERR(FIND(CONCATENATE(Z$4,"++"),NieStac!$S12))=FALSE(),IF(ISERR(FIND(CONCATENATE(Z$4,"+++"),NieStac!$S12))=FALSE(),"+++","++"),"+"),"-"),"-")</f>
        <v>-</v>
      </c>
      <c r="AA6" s="204" t="str">
        <f>IF(ISERR(FIND(AA$4,NieStac!$S12))=FALSE(),IF(ISERR(FIND(CONCATENATE(AA$4,"+"),NieStac!$S12))=FALSE(),IF(ISERR(FIND(CONCATENATE(AA$4,"++"),NieStac!$S12))=FALSE(),IF(ISERR(FIND(CONCATENATE(AA$4,"+++"),NieStac!$S12))=FALSE(),"+++","++"),"+"),"-"),"-")</f>
        <v>-</v>
      </c>
      <c r="AB6" s="204" t="str">
        <f>IF(ISERR(FIND(AB$4,NieStac!$S12))=FALSE(),IF(ISERR(FIND(CONCATENATE(AB$4,"+"),NieStac!$S12))=FALSE(),IF(ISERR(FIND(CONCATENATE(AB$4,"++"),NieStac!$S12))=FALSE(),IF(ISERR(FIND(CONCATENATE(AB$4,"+++"),NieStac!$S12))=FALSE(),"+++","++"),"+"),"-"),"-")</f>
        <v>-</v>
      </c>
      <c r="AC6" s="204" t="str">
        <f>IF(ISERR(FIND(AC$4,NieStac!$S12))=FALSE(),IF(ISERR(FIND(CONCATENATE(AC$4,"+"),NieStac!$S12))=FALSE(),IF(ISERR(FIND(CONCATENATE(AC$4,"++"),NieStac!$S12))=FALSE(),IF(ISERR(FIND(CONCATENATE(AC$4,"+++"),NieStac!$S12))=FALSE(),"+++","++"),"+"),"-"),"-")</f>
        <v>-</v>
      </c>
      <c r="AD6" s="204" t="str">
        <f>IF(ISERR(FIND(AD$4,NieStac!$S12))=FALSE(),IF(ISERR(FIND(CONCATENATE(AD$4,"+"),NieStac!$S12))=FALSE(),IF(ISERR(FIND(CONCATENATE(AD$4,"++"),NieStac!$S12))=FALSE(),IF(ISERR(FIND(CONCATENATE(AD$4,"+++"),NieStac!$S12))=FALSE(),"+++","++"),"+"),"-"),"-")</f>
        <v>-</v>
      </c>
      <c r="AE6" s="204" t="str">
        <f>IF(ISERR(FIND(AE$4,NieStac!$S12))=FALSE(),IF(ISERR(FIND(CONCATENATE(AE$4,"+"),NieStac!$S12))=FALSE(),IF(ISERR(FIND(CONCATENATE(AE$4,"++"),NieStac!$S12))=FALSE(),IF(ISERR(FIND(CONCATENATE(AE$4,"+++"),NieStac!$S12))=FALSE(),"+++","++"),"+"),"-"),"-")</f>
        <v>-</v>
      </c>
      <c r="AF6" s="204" t="str">
        <f>IF(ISERR(FIND(AF$4,NieStac!$S12))=FALSE(),IF(ISERR(FIND(CONCATENATE(AF$4,"+"),NieStac!$S12))=FALSE(),IF(ISERR(FIND(CONCATENATE(AF$4,"++"),NieStac!$S12))=FALSE(),IF(ISERR(FIND(CONCATENATE(AF$4,"+++"),NieStac!$S12))=FALSE(),"+++","++"),"+"),"-"),"-")</f>
        <v>-</v>
      </c>
      <c r="AG6" s="204" t="str">
        <f>IF(ISERR(FIND(AG$4,NieStac!$S12))=FALSE(),IF(ISERR(FIND(CONCATENATE(AG$4,"+"),NieStac!$S12))=FALSE(),IF(ISERR(FIND(CONCATENATE(AG$4,"++"),NieStac!$S12))=FALSE(),IF(ISERR(FIND(CONCATENATE(AG$4,"+++"),NieStac!$S12))=FALSE(),"+++","++"),"+"),"-"),"-")</f>
        <v>-</v>
      </c>
      <c r="AH6" s="204" t="str">
        <f>IF(ISERR(FIND(AH$4,NieStac!$S12))=FALSE(),IF(ISERR(FIND(CONCATENATE(AH$4,"+"),NieStac!$S12))=FALSE(),IF(ISERR(FIND(CONCATENATE(AH$4,"++"),NieStac!$S12))=FALSE(),IF(ISERR(FIND(CONCATENATE(AH$4,"+++"),NieStac!$S12))=FALSE(),"+++","++"),"+"),"-"),"-")</f>
        <v>-</v>
      </c>
      <c r="AI6" s="204" t="str">
        <f>IF(ISERR(FIND(AI$4,NieStac!$S12))=FALSE(),IF(ISERR(FIND(CONCATENATE(AI$4,"+"),NieStac!$S12))=FALSE(),IF(ISERR(FIND(CONCATENATE(AI$4,"++"),NieStac!$S12))=FALSE(),IF(ISERR(FIND(CONCATENATE(AI$4,"+++"),NieStac!$S12))=FALSE(),"+++","++"),"+"),"-"),"-")</f>
        <v>-</v>
      </c>
      <c r="AJ6" s="204" t="str">
        <f>IF(ISERR(FIND(AJ$4,NieStac!$S12))=FALSE(),IF(ISERR(FIND(CONCATENATE(AJ$4,"+"),NieStac!$S12))=FALSE(),IF(ISERR(FIND(CONCATENATE(AJ$4,"++"),NieStac!$S12))=FALSE(),IF(ISERR(FIND(CONCATENATE(AJ$4,"+++"),NieStac!$S12))=FALSE(),"+++","++"),"+"),"-"),"-")</f>
        <v>-</v>
      </c>
      <c r="AK6" s="204" t="str">
        <f>IF(ISERR(FIND(AK$4,NieStac!$S12))=FALSE(),IF(ISERR(FIND(CONCATENATE(AK$4,"+"),NieStac!$S12))=FALSE(),IF(ISERR(FIND(CONCATENATE(AK$4,"++"),NieStac!$S12))=FALSE(),IF(ISERR(FIND(CONCATENATE(AK$4,"+++"),NieStac!$S12))=FALSE(),"+++","++"),"+"),"-"),"-")</f>
        <v>-</v>
      </c>
      <c r="AL6" s="204" t="str">
        <f>IF(ISERR(FIND(AL$4,NieStac!$S12))=FALSE(),IF(ISERR(FIND(CONCATENATE(AL$4,"+"),NieStac!$S12))=FALSE(),IF(ISERR(FIND(CONCATENATE(AL$4,"++"),NieStac!$S12))=FALSE(),IF(ISERR(FIND(CONCATENATE(AL$4,"+++"),NieStac!$S12))=FALSE(),"+++","++"),"+"),"-"),"-")</f>
        <v>-</v>
      </c>
      <c r="AM6" s="204" t="str">
        <f>IF(ISERR(FIND(AM$4,NieStac!$S12))=FALSE(),IF(ISERR(FIND(CONCATENATE(AM$4,"+"),NieStac!$S12))=FALSE(),IF(ISERR(FIND(CONCATENATE(AM$4,"++"),NieStac!$S12))=FALSE(),IF(ISERR(FIND(CONCATENATE(AM$4,"+++"),NieStac!$S12))=FALSE(),"+++","++"),"+"),"-"),"-")</f>
        <v>-</v>
      </c>
      <c r="AN6" s="204" t="str">
        <f>IF(ISERR(FIND(AN$4,NieStac!$S12))=FALSE(),IF(ISERR(FIND(CONCATENATE(AN$4,"+"),NieStac!$S12))=FALSE(),IF(ISERR(FIND(CONCATENATE(AN$4,"++"),NieStac!$S12))=FALSE(),IF(ISERR(FIND(CONCATENATE(AN$4,"+++"),NieStac!$S12))=FALSE(),"+++","++"),"+"),"-"),"-")</f>
        <v>-</v>
      </c>
      <c r="AO6" s="204" t="str">
        <f>IF(ISERR(FIND(AO$4,NieStac!$S12))=FALSE(),IF(ISERR(FIND(CONCATENATE(AO$4,"+"),NieStac!$S12))=FALSE(),IF(ISERR(FIND(CONCATENATE(AO$4,"++"),NieStac!$S12))=FALSE(),IF(ISERR(FIND(CONCATENATE(AO$4,"+++"),NieStac!$S12))=FALSE(),"+++","++"),"+"),"-"),"-")</f>
        <v>-</v>
      </c>
      <c r="AP6" s="204" t="str">
        <f>IF(ISERR(FIND(AP$4,NieStac!$S12))=FALSE(),IF(ISERR(FIND(CONCATENATE(AP$4,"+"),NieStac!$S12))=FALSE(),IF(ISERR(FIND(CONCATENATE(AP$4,"++"),NieStac!$S12))=FALSE(),IF(ISERR(FIND(CONCATENATE(AP$4,"+++"),NieStac!$S12))=FALSE(),"+++","++"),"+"),"-"),"-")</f>
        <v>-</v>
      </c>
      <c r="AQ6" s="204" t="str">
        <f>IF(ISERR(FIND(AQ$4,NieStac!$S12))=FALSE(),IF(ISERR(FIND(CONCATENATE(AQ$4,"+"),NieStac!$S12))=FALSE(),IF(ISERR(FIND(CONCATENATE(AQ$4,"++"),NieStac!$S12))=FALSE(),IF(ISERR(FIND(CONCATENATE(AQ$4,"+++"),NieStac!$S12))=FALSE(),"+++","++"),"+"),"-"),"-")</f>
        <v>-</v>
      </c>
      <c r="AR6" s="204"/>
      <c r="AS6" s="204"/>
      <c r="AT6" s="204"/>
      <c r="AU6" s="204"/>
      <c r="AV6" s="205" t="str">
        <f>NieStac!C12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AW6" s="204" t="str">
        <f>IF(ISERR(FIND(AW$4,NieStac!$T12))=FALSE(),IF(ISERR(FIND(CONCATENATE(AW$4,"+"),NieStac!$T12))=FALSE(),IF(ISERR(FIND(CONCATENATE(AW$4,"++"),NieStac!$T12))=FALSE(),IF(ISERR(FIND(CONCATENATE(AW$4,"+++"),NieStac!$T12))=FALSE(),"+++","++"),"+"),"-"),"-")</f>
        <v>-</v>
      </c>
      <c r="AX6" s="204" t="str">
        <f>IF(ISERR(FIND(AX$4,NieStac!$T12))=FALSE(),IF(ISERR(FIND(CONCATENATE(AX$4,"+"),NieStac!$T12))=FALSE(),IF(ISERR(FIND(CONCATENATE(AX$4,"++"),NieStac!$T12))=FALSE(),IF(ISERR(FIND(CONCATENATE(AX$4,"+++"),NieStac!$T12))=FALSE(),"+++","++"),"+"),"-"),"-")</f>
        <v>-</v>
      </c>
      <c r="AY6" s="204" t="str">
        <f>IF(ISERR(FIND(AY$4,NieStac!$T12))=FALSE(),IF(ISERR(FIND(CONCATENATE(AY$4,"+"),NieStac!$T12))=FALSE(),IF(ISERR(FIND(CONCATENATE(AY$4,"++"),NieStac!$T12))=FALSE(),IF(ISERR(FIND(CONCATENATE(AY$4,"+++"),NieStac!$T12))=FALSE(),"+++","++"),"+"),"-"),"-")</f>
        <v>-</v>
      </c>
      <c r="AZ6" s="204" t="str">
        <f>IF(ISERR(FIND(AZ$4,NieStac!$T12))=FALSE(),IF(ISERR(FIND(CONCATENATE(AZ$4,"+"),NieStac!$T12))=FALSE(),IF(ISERR(FIND(CONCATENATE(AZ$4,"++"),NieStac!$T12))=FALSE(),IF(ISERR(FIND(CONCATENATE(AZ$4,"+++"),NieStac!$T12))=FALSE(),"+++","++"),"+"),"-"),"-")</f>
        <v>-</v>
      </c>
      <c r="BA6" s="204" t="str">
        <f>IF(ISERR(FIND(BA$4,NieStac!$T12))=FALSE(),IF(ISERR(FIND(CONCATENATE(BA$4,"+"),NieStac!$T12))=FALSE(),IF(ISERR(FIND(CONCATENATE(BA$4,"++"),NieStac!$T12))=FALSE(),IF(ISERR(FIND(CONCATENATE(BA$4,"+++"),NieStac!$T12))=FALSE(),"+++","++"),"+"),"-"),"-")</f>
        <v>-</v>
      </c>
      <c r="BB6" s="204" t="str">
        <f>IF(ISERR(FIND(BB$4,NieStac!$T12))=FALSE(),IF(ISERR(FIND(CONCATENATE(BB$4,"+"),NieStac!$T12))=FALSE(),IF(ISERR(FIND(CONCATENATE(BB$4,"++"),NieStac!$T12))=FALSE(),IF(ISERR(FIND(CONCATENATE(BB$4,"+++"),NieStac!$T12))=FALSE(),"+++","++"),"+"),"-"),"-")</f>
        <v>-</v>
      </c>
      <c r="BC6" s="204" t="str">
        <f>IF(ISERR(FIND(BC$4,NieStac!$T12))=0,IF(ISERR(FIND(CONCATENATE(BC$4,"+"),NieStac!$T12))=0,IF(ISERR(FIND(CONCATENATE(BC$4,"++"),NieStac!$T12))=0,IF(ISERR(FIND(CONCATENATE(BC$4,"+++"),NieStac!$T12))=0,"+++","++"),"+"),"-"),"-")</f>
        <v>-</v>
      </c>
      <c r="BD6" s="204"/>
      <c r="BE6" s="204"/>
    </row>
    <row r="7" spans="1:57" ht="12.75" customHeight="1">
      <c r="A7" s="206" t="str">
        <f>NieStac!C13</f>
        <v>Semestr 1: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6" t="str">
        <f>NieStac!C13</f>
        <v>Semestr 1:</v>
      </c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6" t="str">
        <f>NieStac!C13</f>
        <v>Semestr 1:</v>
      </c>
      <c r="AW7" s="207"/>
      <c r="AX7" s="207"/>
      <c r="AY7" s="205"/>
      <c r="AZ7" s="207"/>
      <c r="BA7" s="207"/>
      <c r="BB7" s="207"/>
      <c r="BC7" s="207"/>
      <c r="BD7" s="207"/>
      <c r="BE7" s="207"/>
    </row>
    <row r="8" spans="1:57" ht="12.75" hidden="1" customHeight="1">
      <c r="A8" s="203" t="str">
        <f>NieStac!C14</f>
        <v>Moduł kształcenia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6" t="str">
        <f>NieStac!C14</f>
        <v>Moduł kształcenia</v>
      </c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6" t="str">
        <f>NieStac!C14</f>
        <v>Moduł kształcenia</v>
      </c>
      <c r="AW8" s="207"/>
      <c r="AX8" s="207"/>
      <c r="AY8" s="206" t="str">
        <f>NieStac!C14</f>
        <v>Moduł kształcenia</v>
      </c>
      <c r="AZ8" s="207"/>
      <c r="BA8" s="207"/>
      <c r="BB8" s="207"/>
      <c r="BC8" s="207"/>
      <c r="BD8" s="207"/>
      <c r="BE8" s="207"/>
    </row>
    <row r="9" spans="1:57" ht="12.75" customHeight="1">
      <c r="A9" s="203" t="str">
        <f>NieStac!C15</f>
        <v>Przetwarzanie obrazów i systemy wizyjne</v>
      </c>
      <c r="B9" s="204" t="str">
        <f>IF(ISERR(FIND(B$4,NieStac!$R15))=FALSE(),IF(ISERR(FIND(CONCATENATE(B$4,"+"),NieStac!$R15))=FALSE(),IF(ISERR(FIND(CONCATENATE(B$4,"++"),NieStac!$R15))=FALSE(),IF(ISERR(FIND(CONCATENATE(B$4,"+++"),NieStac!$R15))=FALSE(),"+++","++"),"+")," ")," ")</f>
        <v>+</v>
      </c>
      <c r="C9" s="204" t="str">
        <f>IF(ISERR(FIND(C$4,NieStac!$R15))=FALSE(),IF(ISERR(FIND(CONCATENATE(C$4,"+"),NieStac!$R15))=FALSE(),IF(ISERR(FIND(CONCATENATE(C$4,"++"),NieStac!$R15))=FALSE(),IF(ISERR(FIND(CONCATENATE(C$4,"+++"),NieStac!$R15))=FALSE(),"+++","++"),"+")," ")," ")</f>
        <v>+</v>
      </c>
      <c r="D9" s="204" t="str">
        <f>IF(ISERR(FIND(D$4,NieStac!$R15))=FALSE(),IF(ISERR(FIND(CONCATENATE(D$4,"+"),NieStac!$R15))=FALSE(),IF(ISERR(FIND(CONCATENATE(D$4,"++"),NieStac!$R15))=FALSE(),IF(ISERR(FIND(CONCATENATE(D$4,"+++"),NieStac!$R15))=FALSE(),"+++","++"),"+")," ")," ")</f>
        <v xml:space="preserve"> </v>
      </c>
      <c r="E9" s="204" t="str">
        <f>IF(ISERR(FIND(E$4,NieStac!$R15))=FALSE(),IF(ISERR(FIND(CONCATENATE(E$4,"+"),NieStac!$R15))=FALSE(),IF(ISERR(FIND(CONCATENATE(E$4,"++"),NieStac!$R15))=FALSE(),IF(ISERR(FIND(CONCATENATE(E$4,"+++"),NieStac!$R15))=FALSE(),"+++","++"),"+")," ")," ")</f>
        <v xml:space="preserve"> </v>
      </c>
      <c r="F9" s="204" t="str">
        <f>IF(ISERR(FIND(F$4,NieStac!$R15))=FALSE(),IF(ISERR(FIND(CONCATENATE(F$4,"+"),NieStac!$R15))=FALSE(),IF(ISERR(FIND(CONCATENATE(F$4,"++"),NieStac!$R15))=FALSE(),IF(ISERR(FIND(CONCATENATE(F$4,"+++"),NieStac!$R15))=FALSE(),"+++","++"),"+")," ")," ")</f>
        <v xml:space="preserve"> </v>
      </c>
      <c r="G9" s="204" t="str">
        <f>IF(ISERR(FIND(G$4,NieStac!$R15))=FALSE(),IF(ISERR(FIND(CONCATENATE(G$4,"+"),NieStac!$R15))=FALSE(),IF(ISERR(FIND(CONCATENATE(G$4,"++"),NieStac!$R15))=FALSE(),IF(ISERR(FIND(CONCATENATE(G$4,"+++"),NieStac!$R15))=FALSE(),"+++","++"),"+")," ")," ")</f>
        <v>+++</v>
      </c>
      <c r="H9" s="204" t="str">
        <f>IF(ISERR(FIND(H$4,NieStac!$R15))=FALSE(),IF(ISERR(FIND(CONCATENATE(H$4,"+"),NieStac!$R15))=FALSE(),IF(ISERR(FIND(CONCATENATE(H$4,"++"),NieStac!$R15))=FALSE(),IF(ISERR(FIND(CONCATENATE(H$4,"+++"),NieStac!$R15))=FALSE(),"+++","++"),"+")," ")," ")</f>
        <v xml:space="preserve"> </v>
      </c>
      <c r="I9" s="204" t="str">
        <f>IF(ISERR(FIND(I$4,NieStac!$R15))=FALSE(),IF(ISERR(FIND(CONCATENATE(I$4,"+"),NieStac!$R15))=FALSE(),IF(ISERR(FIND(CONCATENATE(I$4,"++"),NieStac!$R15))=FALSE(),IF(ISERR(FIND(CONCATENATE(I$4,"+++"),NieStac!$R15))=FALSE(),"+++","++"),"+")," ")," ")</f>
        <v xml:space="preserve"> </v>
      </c>
      <c r="J9" s="204" t="str">
        <f>IF(ISERR(FIND(J$4,NieStac!$R15))=FALSE(),IF(ISERR(FIND(CONCATENATE(J$4,"+"),NieStac!$R15))=FALSE(),IF(ISERR(FIND(CONCATENATE(J$4,"++"),NieStac!$R15))=FALSE(),IF(ISERR(FIND(CONCATENATE(J$4,"+++"),NieStac!$R15))=FALSE(),"+++","++"),"+")," ")," ")</f>
        <v xml:space="preserve"> </v>
      </c>
      <c r="K9" s="204" t="str">
        <f>IF(ISERR(FIND(K$4,NieStac!$R15))=FALSE(),IF(ISERR(FIND(CONCATENATE(K$4,"+"),NieStac!$R15))=FALSE(),IF(ISERR(FIND(CONCATENATE(K$4,"++"),NieStac!$R15))=FALSE(),IF(ISERR(FIND(CONCATENATE(K$4,"+++"),NieStac!$R15))=FALSE(),"+++","++"),"+")," ")," ")</f>
        <v xml:space="preserve"> </v>
      </c>
      <c r="L9" s="204" t="str">
        <f>IF(ISERR(FIND(L$4,NieStac!$R15))=FALSE(),IF(ISERR(FIND(CONCATENATE(L$4,"+"),NieStac!$R15))=FALSE(),IF(ISERR(FIND(CONCATENATE(L$4,"++"),NieStac!$R15))=FALSE(),IF(ISERR(FIND(CONCATENATE(L$4,"+++"),NieStac!$R15))=FALSE(),"+++","++"),"+")," ")," ")</f>
        <v>++</v>
      </c>
      <c r="M9" s="204" t="str">
        <f>IF(ISERR(FIND(M$4,NieStac!$R15))=FALSE(),IF(ISERR(FIND(CONCATENATE(M$4,"+"),NieStac!$R15))=FALSE(),IF(ISERR(FIND(CONCATENATE(M$4,"++"),NieStac!$R15))=FALSE(),IF(ISERR(FIND(CONCATENATE(M$4,"+++"),NieStac!$R15))=FALSE(),"+++","++"),"+")," ")," ")</f>
        <v xml:space="preserve"> </v>
      </c>
      <c r="N9" s="204" t="str">
        <f>IF(ISERR(FIND(N$4,NieStac!$R15))=FALSE(),IF(ISERR(FIND(CONCATENATE(N$4,"+"),NieStac!$R15))=FALSE(),IF(ISERR(FIND(CONCATENATE(N$4,"++"),NieStac!$R15))=FALSE(),IF(ISERR(FIND(CONCATENATE(N$4,"+++"),NieStac!$R15))=FALSE(),"+++","++"),"+")," ")," ")</f>
        <v xml:space="preserve"> </v>
      </c>
      <c r="O9" s="204" t="str">
        <f>IF(ISERR(FIND(O$4,NieStac!$R15))=FALSE(),IF(ISERR(FIND(CONCATENATE(O$4,"+"),NieStac!$R15))=FALSE(),IF(ISERR(FIND(CONCATENATE(O$4,"++"),NieStac!$R15))=FALSE(),IF(ISERR(FIND(CONCATENATE(O$4,"+++"),NieStac!$R15))=FALSE(),"+++","++"),"+")," ")," ")</f>
        <v xml:space="preserve"> </v>
      </c>
      <c r="P9" s="204" t="str">
        <f>IF(ISERR(FIND(P$4,NieStac!$R15))=FALSE(),IF(ISERR(FIND(CONCATENATE(P$4,"+"),NieStac!$R15))=FALSE(),IF(ISERR(FIND(CONCATENATE(P$4,"++"),NieStac!$R15))=FALSE(),IF(ISERR(FIND(CONCATENATE(P$4,"+++"),NieStac!$R15))=FALSE(),"+++","++"),"+")," ")," ")</f>
        <v xml:space="preserve"> </v>
      </c>
      <c r="Q9" s="204" t="str">
        <f>IF(ISERR(FIND(Q$4,NieStac!$R15))=FALSE(),IF(ISERR(FIND(CONCATENATE(Q$4,"+"),NieStac!$R15))=FALSE(),IF(ISERR(FIND(CONCATENATE(Q$4,"++"),NieStac!$R15))=FALSE(),IF(ISERR(FIND(CONCATENATE(Q$4,"+++"),NieStac!$R15))=FALSE(),"+++","++"),"+")," ")," ")</f>
        <v xml:space="preserve"> </v>
      </c>
      <c r="R9" s="204" t="str">
        <f>IF(ISERR(FIND(R$4,NieStac!$R15))=FALSE(),IF(ISERR(FIND(CONCATENATE(R$4,"+"),NieStac!$R15))=FALSE(),IF(ISERR(FIND(CONCATENATE(R$4,"++"),NieStac!$R15))=FALSE(),IF(ISERR(FIND(CONCATENATE(R$4,"+++"),NieStac!$R15))=FALSE(),"+++","++"),"+")," ")," ")</f>
        <v xml:space="preserve"> </v>
      </c>
      <c r="S9" s="204" t="str">
        <f>IF(ISERR(FIND(S$4,NieStac!$R15))=FALSE(),IF(ISERR(FIND(CONCATENATE(S$4,"+"),NieStac!$R15))=FALSE(),IF(ISERR(FIND(CONCATENATE(S$4,"++"),NieStac!$R15))=FALSE(),IF(ISERR(FIND(CONCATENATE(S$4,"+++"),NieStac!$R15))=FALSE(),"+++","++"),"+")," ")," ")</f>
        <v xml:space="preserve"> </v>
      </c>
      <c r="T9" s="205" t="str">
        <f>NieStac!C15</f>
        <v>Przetwarzanie obrazów i systemy wizyjne</v>
      </c>
      <c r="U9" s="204" t="str">
        <f>IF(ISERR(FIND(U$4,NieStac!$S15))=FALSE(),IF(ISERR(FIND(CONCATENATE(U$4,"+"),NieStac!$S15))=FALSE(),IF(ISERR(FIND(CONCATENATE(U$4,"++"),NieStac!$S15))=FALSE(),IF(ISERR(FIND(CONCATENATE(U$4,"+++"),NieStac!$S15))=FALSE(),"+++","++"),"+")," ")," ")</f>
        <v xml:space="preserve"> </v>
      </c>
      <c r="V9" s="204" t="str">
        <f>IF(ISERR(FIND(V$4,NieStac!$S15))=FALSE(),IF(ISERR(FIND(CONCATENATE(V$4,"+"),NieStac!$S15))=FALSE(),IF(ISERR(FIND(CONCATENATE(V$4,"++"),NieStac!$S15))=FALSE(),IF(ISERR(FIND(CONCATENATE(V$4,"+++"),NieStac!$S15))=FALSE(),"+++","++"),"+")," ")," ")</f>
        <v xml:space="preserve"> </v>
      </c>
      <c r="W9" s="204" t="str">
        <f>IF(ISERR(FIND(W$4,NieStac!$S15))=FALSE(),IF(ISERR(FIND(CONCATENATE(W$4,"+"),NieStac!$S15))=FALSE(),IF(ISERR(FIND(CONCATENATE(W$4,"++"),NieStac!$S15))=FALSE(),IF(ISERR(FIND(CONCATENATE(W$4,"+++"),NieStac!$S15))=FALSE(),"+++","++"),"+")," ")," ")</f>
        <v xml:space="preserve"> </v>
      </c>
      <c r="X9" s="204" t="str">
        <f>IF(ISERR(FIND(X$4,NieStac!$S15))=FALSE(),IF(ISERR(FIND(CONCATENATE(X$4,"+"),NieStac!$S15))=FALSE(),IF(ISERR(FIND(CONCATENATE(X$4,"++"),NieStac!$S15))=FALSE(),IF(ISERR(FIND(CONCATENATE(X$4,"+++"),NieStac!$S15))=FALSE(),"+++","++"),"+")," ")," ")</f>
        <v xml:space="preserve"> </v>
      </c>
      <c r="Y9" s="204" t="str">
        <f>IF(ISERR(FIND(Y$4,NieStac!$S15))=FALSE(),IF(ISERR(FIND(CONCATENATE(Y$4,"+"),NieStac!$S15))=FALSE(),IF(ISERR(FIND(CONCATENATE(Y$4,"++"),NieStac!$S15))=FALSE(),IF(ISERR(FIND(CONCATENATE(Y$4,"+++"),NieStac!$S15))=FALSE(),"+++","++"),"+")," ")," ")</f>
        <v xml:space="preserve"> </v>
      </c>
      <c r="Z9" s="204" t="str">
        <f>IF(ISERR(FIND(Z$4,NieStac!$S15))=FALSE(),IF(ISERR(FIND(CONCATENATE(Z$4,"+"),NieStac!$S15))=FALSE(),IF(ISERR(FIND(CONCATENATE(Z$4,"++"),NieStac!$S15))=FALSE(),IF(ISERR(FIND(CONCATENATE(Z$4,"+++"),NieStac!$S15))=FALSE(),"+++","++"),"+")," ")," ")</f>
        <v xml:space="preserve"> </v>
      </c>
      <c r="AA9" s="204" t="str">
        <f>IF(ISERR(FIND(AA$4,NieStac!$S15))=FALSE(),IF(ISERR(FIND(CONCATENATE(AA$4,"+"),NieStac!$S15))=FALSE(),IF(ISERR(FIND(CONCATENATE(AA$4,"++"),NieStac!$S15))=FALSE(),IF(ISERR(FIND(CONCATENATE(AA$4,"+++"),NieStac!$S15))=FALSE(),"+++","++"),"+")," ")," ")</f>
        <v xml:space="preserve"> </v>
      </c>
      <c r="AB9" s="204" t="str">
        <f>IF(ISERR(FIND(AB$4,NieStac!$S15))=FALSE(),IF(ISERR(FIND(CONCATENATE(AB$4,"+"),NieStac!$S15))=FALSE(),IF(ISERR(FIND(CONCATENATE(AB$4,"++"),NieStac!$S15))=FALSE(),IF(ISERR(FIND(CONCATENATE(AB$4,"+++"),NieStac!$S15))=FALSE(),"+++","++"),"+")," ")," ")</f>
        <v xml:space="preserve"> </v>
      </c>
      <c r="AC9" s="204" t="str">
        <f>IF(ISERR(FIND(AC$4,NieStac!$S15))=FALSE(),IF(ISERR(FIND(CONCATENATE(AC$4,"+"),NieStac!$S15))=FALSE(),IF(ISERR(FIND(CONCATENATE(AC$4,"++"),NieStac!$S15))=FALSE(),IF(ISERR(FIND(CONCATENATE(AC$4,"+++"),NieStac!$S15))=FALSE(),"+++","++"),"+")," ")," ")</f>
        <v xml:space="preserve"> </v>
      </c>
      <c r="AD9" s="204" t="str">
        <f>IF(ISERR(FIND(AD$4,NieStac!$S15))=FALSE(),IF(ISERR(FIND(CONCATENATE(AD$4,"+"),NieStac!$S15))=FALSE(),IF(ISERR(FIND(CONCATENATE(AD$4,"++"),NieStac!$S15))=FALSE(),IF(ISERR(FIND(CONCATENATE(AD$4,"+++"),NieStac!$S15))=FALSE(),"+++","++"),"+")," ")," ")</f>
        <v xml:space="preserve"> </v>
      </c>
      <c r="AE9" s="204" t="str">
        <f>IF(ISERR(FIND(AE$4,NieStac!$S15))=FALSE(),IF(ISERR(FIND(CONCATENATE(AE$4,"+"),NieStac!$S15))=FALSE(),IF(ISERR(FIND(CONCATENATE(AE$4,"++"),NieStac!$S15))=FALSE(),IF(ISERR(FIND(CONCATENATE(AE$4,"+++"),NieStac!$S15))=FALSE(),"+++","++"),"+")," ")," ")</f>
        <v>++</v>
      </c>
      <c r="AF9" s="204" t="str">
        <f>IF(ISERR(FIND(AF$4,NieStac!$S15))=FALSE(),IF(ISERR(FIND(CONCATENATE(AF$4,"+"),NieStac!$S15))=FALSE(),IF(ISERR(FIND(CONCATENATE(AF$4,"++"),NieStac!$S15))=FALSE(),IF(ISERR(FIND(CONCATENATE(AF$4,"+++"),NieStac!$S15))=FALSE(),"+++","++"),"+")," ")," ")</f>
        <v xml:space="preserve"> </v>
      </c>
      <c r="AG9" s="204" t="str">
        <f>IF(ISERR(FIND(AG$4,NieStac!$S15))=FALSE(),IF(ISERR(FIND(CONCATENATE(AG$4,"+"),NieStac!$S15))=FALSE(),IF(ISERR(FIND(CONCATENATE(AG$4,"++"),NieStac!$S15))=FALSE(),IF(ISERR(FIND(CONCATENATE(AG$4,"+++"),NieStac!$S15))=FALSE(),"+++","++"),"+")," ")," ")</f>
        <v xml:space="preserve"> </v>
      </c>
      <c r="AH9" s="204" t="str">
        <f>IF(ISERR(FIND(AH$4,NieStac!$S15))=FALSE(),IF(ISERR(FIND(CONCATENATE(AH$4,"+"),NieStac!$S15))=FALSE(),IF(ISERR(FIND(CONCATENATE(AH$4,"++"),NieStac!$S15))=FALSE(),IF(ISERR(FIND(CONCATENATE(AH$4,"+++"),NieStac!$S15))=FALSE(),"+++","++"),"+")," ")," ")</f>
        <v xml:space="preserve"> </v>
      </c>
      <c r="AI9" s="204" t="str">
        <f>IF(ISERR(FIND(AI$4,NieStac!$S15))=FALSE(),IF(ISERR(FIND(CONCATENATE(AI$4,"+"),NieStac!$S15))=FALSE(),IF(ISERR(FIND(CONCATENATE(AI$4,"++"),NieStac!$S15))=FALSE(),IF(ISERR(FIND(CONCATENATE(AI$4,"+++"),NieStac!$S15))=FALSE(),"+++","++"),"+")," ")," ")</f>
        <v xml:space="preserve"> </v>
      </c>
      <c r="AJ9" s="204" t="str">
        <f>IF(ISERR(FIND(AJ$4,NieStac!$S15))=FALSE(),IF(ISERR(FIND(CONCATENATE(AJ$4,"+"),NieStac!$S15))=FALSE(),IF(ISERR(FIND(CONCATENATE(AJ$4,"++"),NieStac!$S15))=FALSE(),IF(ISERR(FIND(CONCATENATE(AJ$4,"+++"),NieStac!$S15))=FALSE(),"+++","++"),"+")," ")," ")</f>
        <v xml:space="preserve"> </v>
      </c>
      <c r="AK9" s="204" t="str">
        <f>IF(ISERR(FIND(AK$4,NieStac!$S15))=FALSE(),IF(ISERR(FIND(CONCATENATE(AK$4,"+"),NieStac!$S15))=FALSE(),IF(ISERR(FIND(CONCATENATE(AK$4,"++"),NieStac!$S15))=FALSE(),IF(ISERR(FIND(CONCATENATE(AK$4,"+++"),NieStac!$S15))=FALSE(),"+++","++"),"+")," ")," ")</f>
        <v xml:space="preserve"> </v>
      </c>
      <c r="AL9" s="204" t="str">
        <f>IF(ISERR(FIND(AL$4,NieStac!$S15))=FALSE(),IF(ISERR(FIND(CONCATENATE(AL$4,"+"),NieStac!$S15))=FALSE(),IF(ISERR(FIND(CONCATENATE(AL$4,"++"),NieStac!$S15))=FALSE(),IF(ISERR(FIND(CONCATENATE(AL$4,"+++"),NieStac!$S15))=FALSE(),"+++","++"),"+")," ")," ")</f>
        <v xml:space="preserve"> </v>
      </c>
      <c r="AM9" s="204" t="str">
        <f>IF(ISERR(FIND(AM$4,NieStac!$S15))=FALSE(),IF(ISERR(FIND(CONCATENATE(AM$4,"+"),NieStac!$S15))=FALSE(),IF(ISERR(FIND(CONCATENATE(AM$4,"++"),NieStac!$S15))=FALSE(),IF(ISERR(FIND(CONCATENATE(AM$4,"+++"),NieStac!$S15))=FALSE(),"+++","++"),"+")," ")," ")</f>
        <v xml:space="preserve"> </v>
      </c>
      <c r="AN9" s="204" t="str">
        <f>IF(ISERR(FIND(AN$4,NieStac!$S15))=FALSE(),IF(ISERR(FIND(CONCATENATE(AN$4,"+"),NieStac!$S15))=FALSE(),IF(ISERR(FIND(CONCATENATE(AN$4,"++"),NieStac!$S15))=FALSE(),IF(ISERR(FIND(CONCATENATE(AN$4,"+++"),NieStac!$S15))=FALSE(),"+++","++"),"+")," ")," ")</f>
        <v xml:space="preserve"> </v>
      </c>
      <c r="AO9" s="204" t="str">
        <f>IF(ISERR(FIND(AO$4,NieStac!$S15))=FALSE(),IF(ISERR(FIND(CONCATENATE(AO$4,"+"),NieStac!$S15))=FALSE(),IF(ISERR(FIND(CONCATENATE(AO$4,"++"),NieStac!$S15))=FALSE(),IF(ISERR(FIND(CONCATENATE(AO$4,"+++"),NieStac!$S15))=FALSE(),"+++","++"),"+")," ")," ")</f>
        <v xml:space="preserve"> </v>
      </c>
      <c r="AP9" s="204" t="str">
        <f>IF(ISERR(FIND(AP$4,NieStac!$S15))=FALSE(),IF(ISERR(FIND(CONCATENATE(AP$4,"+"),NieStac!$S15))=FALSE(),IF(ISERR(FIND(CONCATENATE(AP$4,"++"),NieStac!$S15))=FALSE(),IF(ISERR(FIND(CONCATENATE(AP$4,"+++"),NieStac!$S15))=FALSE(),"+++","++"),"+")," ")," ")</f>
        <v>+</v>
      </c>
      <c r="AQ9" s="204" t="str">
        <f>IF(ISERR(FIND(AQ$4,NieStac!$S15))=FALSE(),IF(ISERR(FIND(CONCATENATE(AQ$4,"+"),NieStac!$S15))=FALSE(),IF(ISERR(FIND(CONCATENATE(AQ$4,"++"),NieStac!$S15))=FALSE(),IF(ISERR(FIND(CONCATENATE(AQ$4,"+++"),NieStac!$S15))=FALSE(),"+++","++"),"+")," ")," ")</f>
        <v xml:space="preserve"> </v>
      </c>
      <c r="AR9" s="204" t="str">
        <f>IF(ISERR(FIND(AR$4,NieStac!$S15))=FALSE(),IF(ISERR(FIND(CONCATENATE(AR$4,"+"),NieStac!$S15))=FALSE(),IF(ISERR(FIND(CONCATENATE(AR$4,"++"),NieStac!$S15))=FALSE(),IF(ISERR(FIND(CONCATENATE(AR$4,"+++"),NieStac!$S15))=FALSE(),"+++","++"),"+")," ")," ")</f>
        <v xml:space="preserve"> </v>
      </c>
      <c r="AS9" s="204" t="str">
        <f>IF(ISERR(FIND(AS$4,NieStac!$S15))=FALSE(),IF(ISERR(FIND(CONCATENATE(AS$4,"+"),NieStac!$S15))=FALSE(),IF(ISERR(FIND(CONCATENATE(AS$4,"++"),NieStac!$S15))=FALSE(),IF(ISERR(FIND(CONCATENATE(AS$4,"+++"),NieStac!$S15))=FALSE(),"+++","++"),"+")," ")," ")</f>
        <v xml:space="preserve"> </v>
      </c>
      <c r="AT9" s="204" t="str">
        <f>IF(ISERR(FIND(AT$4,NieStac!$S15))=FALSE(),IF(ISERR(FIND(CONCATENATE(AT$4,"+"),NieStac!$S15))=FALSE(),IF(ISERR(FIND(CONCATENATE(AT$4,"++"),NieStac!$S15))=FALSE(),IF(ISERR(FIND(CONCATENATE(AT$4,"+++"),NieStac!$S15))=FALSE(),"+++","++"),"+")," ")," ")</f>
        <v xml:space="preserve"> </v>
      </c>
      <c r="AU9" s="204" t="str">
        <f>IF(ISERR(FIND(AU$4,NieStac!$S15))=FALSE(),IF(ISERR(FIND(CONCATENATE(AU$4,"+"),NieStac!$S15))=FALSE(),IF(ISERR(FIND(CONCATENATE(AU$4,"++"),NieStac!$S15))=FALSE(),IF(ISERR(FIND(CONCATENATE(AU$4,"+++"),NieStac!$S15))=FALSE(),"+++","++"),"+")," ")," ")</f>
        <v xml:space="preserve"> </v>
      </c>
      <c r="AV9" s="205" t="str">
        <f>NieStac!C15</f>
        <v>Przetwarzanie obrazów i systemy wizyjne</v>
      </c>
      <c r="AW9" s="204" t="str">
        <f>IF(ISERR(FIND(AW$4,NieStac!$T15))=FALSE(),IF(ISERR(FIND(CONCATENATE(AW$4,"+"),NieStac!$T15))=FALSE(),IF(ISERR(FIND(CONCATENATE(AW$4,"++"),NieStac!$T15))=FALSE(),IF(ISERR(FIND(CONCATENATE(AW$4,"+++"),NieStac!$T15))=FALSE(),"+++","++"),"+")," ")," ")</f>
        <v xml:space="preserve"> </v>
      </c>
      <c r="AX9" s="204" t="str">
        <f>IF(ISERR(FIND(AX$4,NieStac!$T15))=FALSE(),IF(ISERR(FIND(CONCATENATE(AX$4,"+"),NieStac!$T15))=FALSE(),IF(ISERR(FIND(CONCATENATE(AX$4,"++"),NieStac!$T15))=FALSE(),IF(ISERR(FIND(CONCATENATE(AX$4,"+++"),NieStac!$T15))=FALSE(),"+++","++"),"+")," ")," ")</f>
        <v xml:space="preserve"> </v>
      </c>
      <c r="AY9" s="204" t="str">
        <f>IF(ISERR(FIND(AY$4,NieStac!$T15))=FALSE(),IF(ISERR(FIND(CONCATENATE(AY$4,"+"),NieStac!$T15))=FALSE(),IF(ISERR(FIND(CONCATENATE(AY$4,"++"),NieStac!$T15))=FALSE(),IF(ISERR(FIND(CONCATENATE(AY$4,"+++"),NieStac!$T15))=FALSE(),"+++","++"),"+")," ")," ")</f>
        <v xml:space="preserve"> </v>
      </c>
      <c r="AZ9" s="204" t="str">
        <f>IF(ISERR(FIND(AZ$4,NieStac!$T15))=FALSE(),IF(ISERR(FIND(CONCATENATE(AZ$4,"+"),NieStac!$T15))=FALSE(),IF(ISERR(FIND(CONCATENATE(AZ$4,"++"),NieStac!$T15))=FALSE(),IF(ISERR(FIND(CONCATENATE(AZ$4,"+++"),NieStac!$T15))=FALSE(),"+++","++"),"+")," ")," ")</f>
        <v>+</v>
      </c>
      <c r="BA9" s="204" t="str">
        <f>IF(ISERR(FIND(BA$4,NieStac!$T15))=FALSE(),IF(ISERR(FIND(CONCATENATE(BA$4,"+"),NieStac!$T15))=FALSE(),IF(ISERR(FIND(CONCATENATE(BA$4,"++"),NieStac!$T15))=FALSE(),IF(ISERR(FIND(CONCATENATE(BA$4,"+++"),NieStac!$T15))=FALSE(),"+++","++"),"+")," ")," ")</f>
        <v xml:space="preserve"> </v>
      </c>
      <c r="BB9" s="204" t="str">
        <f>IF(ISERR(FIND(BB$4,NieStac!$T15))=FALSE(),IF(ISERR(FIND(CONCATENATE(BB$4,"+"),NieStac!$T15))=FALSE(),IF(ISERR(FIND(CONCATENATE(BB$4,"++"),NieStac!$T15))=FALSE(),IF(ISERR(FIND(CONCATENATE(BB$4,"+++"),NieStac!$T15))=FALSE(),"+++","++"),"+")," ")," ")</f>
        <v xml:space="preserve"> </v>
      </c>
      <c r="BC9" s="204" t="str">
        <f>IF(ISERR(FIND(BC$4,NieStac!$T29))=0,IF(ISERR(FIND(CONCATENATE(BC$4,"+"),NieStac!$T29))=0,IF(ISERR(FIND(CONCATENATE(BC$4,"++"),NieStac!$T29))=0,IF(ISERR(FIND(CONCATENATE(BC$4,"+++"),NieStac!$T29))=0,"+++","++"),"+"),"-"),"-")</f>
        <v>-</v>
      </c>
      <c r="BD9" s="204" t="str">
        <f>IF(ISERR(FIND(BD$4,NieStac!$T29))=0,IF(ISERR(FIND(CONCATENATE(BD$4,"+"),NieStac!$T29))=0,IF(ISERR(FIND(CONCATENATE(BD$4,"++"),NieStac!$T29))=0,IF(ISERR(FIND(CONCATENATE(BD$4,"+++"),NieStac!$T29))=0,"+++","++"),"+"),"-"),"-")</f>
        <v>-</v>
      </c>
      <c r="BE9" s="204" t="str">
        <f>IF(ISERR(FIND(BE$4,NieStac!$T29))=0,IF(ISERR(FIND(CONCATENATE(BE$4,"+"),NieStac!$T29))=0,IF(ISERR(FIND(CONCATENATE(BE$4,"++"),NieStac!$T29))=0,IF(ISERR(FIND(CONCATENATE(BE$4,"+++"),NieStac!$T29))=0,"+++","++"),"+"),"-"),"-")</f>
        <v>-</v>
      </c>
    </row>
    <row r="10" spans="1:57" ht="12.75" customHeight="1">
      <c r="A10" s="203" t="str">
        <f>NieStac!C16</f>
        <v>Systemy pomiarowe w automatyce i robotyce</v>
      </c>
      <c r="B10" s="204" t="str">
        <f>IF(ISERR(FIND(B$4,NieStac!$R16))=FALSE(),IF(ISERR(FIND(CONCATENATE(B$4,"+"),NieStac!$R16))=FALSE(),IF(ISERR(FIND(CONCATENATE(B$4,"++"),NieStac!$R16))=FALSE(),IF(ISERR(FIND(CONCATENATE(B$4,"+++"),NieStac!$R16))=FALSE(),"+++","++"),"+")," ")," ")</f>
        <v xml:space="preserve"> </v>
      </c>
      <c r="C10" s="204" t="str">
        <f>IF(ISERR(FIND(C$4,NieStac!$R16))=FALSE(),IF(ISERR(FIND(CONCATENATE(C$4,"+"),NieStac!$R16))=FALSE(),IF(ISERR(FIND(CONCATENATE(C$4,"++"),NieStac!$R16))=FALSE(),IF(ISERR(FIND(CONCATENATE(C$4,"+++"),NieStac!$R16))=FALSE(),"+++","++"),"+")," ")," ")</f>
        <v xml:space="preserve"> </v>
      </c>
      <c r="D10" s="204" t="str">
        <f>IF(ISERR(FIND(D$4,NieStac!$R16))=FALSE(),IF(ISERR(FIND(CONCATENATE(D$4,"+"),NieStac!$R16))=FALSE(),IF(ISERR(FIND(CONCATENATE(D$4,"++"),NieStac!$R16))=FALSE(),IF(ISERR(FIND(CONCATENATE(D$4,"+++"),NieStac!$R16))=FALSE(),"+++","++"),"+")," ")," ")</f>
        <v xml:space="preserve"> </v>
      </c>
      <c r="E10" s="204" t="str">
        <f>IF(ISERR(FIND(E$4,NieStac!$R16))=FALSE(),IF(ISERR(FIND(CONCATENATE(E$4,"+"),NieStac!$R16))=FALSE(),IF(ISERR(FIND(CONCATENATE(E$4,"++"),NieStac!$R16))=FALSE(),IF(ISERR(FIND(CONCATENATE(E$4,"+++"),NieStac!$R16))=FALSE(),"+++","++"),"+")," ")," ")</f>
        <v>+++</v>
      </c>
      <c r="F10" s="204" t="str">
        <f>IF(ISERR(FIND(F$4,NieStac!$R16))=FALSE(),IF(ISERR(FIND(CONCATENATE(F$4,"+"),NieStac!$R16))=FALSE(),IF(ISERR(FIND(CONCATENATE(F$4,"++"),NieStac!$R16))=FALSE(),IF(ISERR(FIND(CONCATENATE(F$4,"+++"),NieStac!$R16))=FALSE(),"+++","++"),"+")," ")," ")</f>
        <v xml:space="preserve"> </v>
      </c>
      <c r="G10" s="204" t="str">
        <f>IF(ISERR(FIND(G$4,NieStac!$R16))=FALSE(),IF(ISERR(FIND(CONCATENATE(G$4,"+"),NieStac!$R16))=FALSE(),IF(ISERR(FIND(CONCATENATE(G$4,"++"),NieStac!$R16))=FALSE(),IF(ISERR(FIND(CONCATENATE(G$4,"+++"),NieStac!$R16))=FALSE(),"+++","++"),"+")," ")," ")</f>
        <v>+</v>
      </c>
      <c r="H10" s="204" t="str">
        <f>IF(ISERR(FIND(H$4,NieStac!$R16))=FALSE(),IF(ISERR(FIND(CONCATENATE(H$4,"+"),NieStac!$R16))=FALSE(),IF(ISERR(FIND(CONCATENATE(H$4,"++"),NieStac!$R16))=FALSE(),IF(ISERR(FIND(CONCATENATE(H$4,"+++"),NieStac!$R16))=FALSE(),"+++","++"),"+")," ")," ")</f>
        <v xml:space="preserve"> </v>
      </c>
      <c r="I10" s="204" t="str">
        <f>IF(ISERR(FIND(I$4,NieStac!$R16))=FALSE(),IF(ISERR(FIND(CONCATENATE(I$4,"+"),NieStac!$R16))=FALSE(),IF(ISERR(FIND(CONCATENATE(I$4,"++"),NieStac!$R16))=FALSE(),IF(ISERR(FIND(CONCATENATE(I$4,"+++"),NieStac!$R16))=FALSE(),"+++","++"),"+")," ")," ")</f>
        <v xml:space="preserve"> </v>
      </c>
      <c r="J10" s="204" t="str">
        <f>IF(ISERR(FIND(J$4,NieStac!$R16))=FALSE(),IF(ISERR(FIND(CONCATENATE(J$4,"+"),NieStac!$R16))=FALSE(),IF(ISERR(FIND(CONCATENATE(J$4,"++"),NieStac!$R16))=FALSE(),IF(ISERR(FIND(CONCATENATE(J$4,"+++"),NieStac!$R16))=FALSE(),"+++","++"),"+")," ")," ")</f>
        <v xml:space="preserve"> </v>
      </c>
      <c r="K10" s="204" t="str">
        <f>IF(ISERR(FIND(K$4,NieStac!$R16))=FALSE(),IF(ISERR(FIND(CONCATENATE(K$4,"+"),NieStac!$R16))=FALSE(),IF(ISERR(FIND(CONCATENATE(K$4,"++"),NieStac!$R16))=FALSE(),IF(ISERR(FIND(CONCATENATE(K$4,"+++"),NieStac!$R16))=FALSE(),"+++","++"),"+")," ")," ")</f>
        <v xml:space="preserve"> </v>
      </c>
      <c r="L10" s="204" t="str">
        <f>IF(ISERR(FIND(L$4,NieStac!$R16))=FALSE(),IF(ISERR(FIND(CONCATENATE(L$4,"+"),NieStac!$R16))=FALSE(),IF(ISERR(FIND(CONCATENATE(L$4,"++"),NieStac!$R16))=FALSE(),IF(ISERR(FIND(CONCATENATE(L$4,"+++"),NieStac!$R16))=FALSE(),"+++","++"),"+")," ")," ")</f>
        <v>+</v>
      </c>
      <c r="M10" s="204" t="str">
        <f>IF(ISERR(FIND(M$4,NieStac!$R16))=FALSE(),IF(ISERR(FIND(CONCATENATE(M$4,"+"),NieStac!$R16))=FALSE(),IF(ISERR(FIND(CONCATENATE(M$4,"++"),NieStac!$R16))=FALSE(),IF(ISERR(FIND(CONCATENATE(M$4,"+++"),NieStac!$R16))=FALSE(),"+++","++"),"+")," ")," ")</f>
        <v xml:space="preserve"> </v>
      </c>
      <c r="N10" s="204" t="str">
        <f>IF(ISERR(FIND(N$4,NieStac!$R16))=FALSE(),IF(ISERR(FIND(CONCATENATE(N$4,"+"),NieStac!$R16))=FALSE(),IF(ISERR(FIND(CONCATENATE(N$4,"++"),NieStac!$R16))=FALSE(),IF(ISERR(FIND(CONCATENATE(N$4,"+++"),NieStac!$R16))=FALSE(),"+++","++"),"+")," ")," ")</f>
        <v xml:space="preserve"> </v>
      </c>
      <c r="O10" s="204" t="str">
        <f>IF(ISERR(FIND(O$4,NieStac!$R16))=FALSE(),IF(ISERR(FIND(CONCATENATE(O$4,"+"),NieStac!$R16))=FALSE(),IF(ISERR(FIND(CONCATENATE(O$4,"++"),NieStac!$R16))=FALSE(),IF(ISERR(FIND(CONCATENATE(O$4,"+++"),NieStac!$R16))=FALSE(),"+++","++"),"+")," ")," ")</f>
        <v xml:space="preserve"> </v>
      </c>
      <c r="P10" s="204" t="str">
        <f>IF(ISERR(FIND(P$4,NieStac!$R16))=FALSE(),IF(ISERR(FIND(CONCATENATE(P$4,"+"),NieStac!$R16))=FALSE(),IF(ISERR(FIND(CONCATENATE(P$4,"++"),NieStac!$R16))=FALSE(),IF(ISERR(FIND(CONCATENATE(P$4,"+++"),NieStac!$R16))=FALSE(),"+++","++"),"+")," ")," ")</f>
        <v xml:space="preserve"> </v>
      </c>
      <c r="Q10" s="204" t="str">
        <f>IF(ISERR(FIND(Q$4,NieStac!$R16))=FALSE(),IF(ISERR(FIND(CONCATENATE(Q$4,"+"),NieStac!$R16))=FALSE(),IF(ISERR(FIND(CONCATENATE(Q$4,"++"),NieStac!$R16))=FALSE(),IF(ISERR(FIND(CONCATENATE(Q$4,"+++"),NieStac!$R16))=FALSE(),"+++","++"),"+")," ")," ")</f>
        <v xml:space="preserve"> </v>
      </c>
      <c r="R10" s="204" t="str">
        <f>IF(ISERR(FIND(R$4,NieStac!$R16))=FALSE(),IF(ISERR(FIND(CONCATENATE(R$4,"+"),NieStac!$R16))=FALSE(),IF(ISERR(FIND(CONCATENATE(R$4,"++"),NieStac!$R16))=FALSE(),IF(ISERR(FIND(CONCATENATE(R$4,"+++"),NieStac!$R16))=FALSE(),"+++","++"),"+")," ")," ")</f>
        <v xml:space="preserve"> </v>
      </c>
      <c r="S10" s="204" t="str">
        <f>IF(ISERR(FIND(S$4,NieStac!$R16))=FALSE(),IF(ISERR(FIND(CONCATENATE(S$4,"+"),NieStac!$R16))=FALSE(),IF(ISERR(FIND(CONCATENATE(S$4,"++"),NieStac!$R16))=FALSE(),IF(ISERR(FIND(CONCATENATE(S$4,"+++"),NieStac!$R16))=FALSE(),"+++","++"),"+")," ")," ")</f>
        <v>+</v>
      </c>
      <c r="T10" s="205" t="str">
        <f>NieStac!C16</f>
        <v>Systemy pomiarowe w automatyce i robotyce</v>
      </c>
      <c r="U10" s="204" t="str">
        <f>IF(ISERR(FIND(U$4,NieStac!$S16))=FALSE(),IF(ISERR(FIND(CONCATENATE(U$4,"+"),NieStac!$S16))=FALSE(),IF(ISERR(FIND(CONCATENATE(U$4,"++"),NieStac!$S16))=FALSE(),IF(ISERR(FIND(CONCATENATE(U$4,"+++"),NieStac!$S16))=FALSE(),"+++","++"),"+")," ")," ")</f>
        <v xml:space="preserve"> </v>
      </c>
      <c r="V10" s="204" t="str">
        <f>IF(ISERR(FIND(V$4,NieStac!$S16))=FALSE(),IF(ISERR(FIND(CONCATENATE(V$4,"+"),NieStac!$S16))=FALSE(),IF(ISERR(FIND(CONCATENATE(V$4,"++"),NieStac!$S16))=FALSE(),IF(ISERR(FIND(CONCATENATE(V$4,"+++"),NieStac!$S16))=FALSE(),"+++","++"),"+")," ")," ")</f>
        <v xml:space="preserve"> </v>
      </c>
      <c r="W10" s="204" t="str">
        <f>IF(ISERR(FIND(W$4,NieStac!$S16))=FALSE(),IF(ISERR(FIND(CONCATENATE(W$4,"+"),NieStac!$S16))=FALSE(),IF(ISERR(FIND(CONCATENATE(W$4,"++"),NieStac!$S16))=FALSE(),IF(ISERR(FIND(CONCATENATE(W$4,"+++"),NieStac!$S16))=FALSE(),"+++","++"),"+")," ")," ")</f>
        <v xml:space="preserve"> </v>
      </c>
      <c r="X10" s="204" t="str">
        <f>IF(ISERR(FIND(X$4,NieStac!$S16))=FALSE(),IF(ISERR(FIND(CONCATENATE(X$4,"+"),NieStac!$S16))=FALSE(),IF(ISERR(FIND(CONCATENATE(X$4,"++"),NieStac!$S16))=FALSE(),IF(ISERR(FIND(CONCATENATE(X$4,"+++"),NieStac!$S16))=FALSE(),"+++","++"),"+")," ")," ")</f>
        <v xml:space="preserve"> </v>
      </c>
      <c r="Y10" s="204" t="str">
        <f>IF(ISERR(FIND(Y$4,NieStac!$S16))=FALSE(),IF(ISERR(FIND(CONCATENATE(Y$4,"+"),NieStac!$S16))=FALSE(),IF(ISERR(FIND(CONCATENATE(Y$4,"++"),NieStac!$S16))=FALSE(),IF(ISERR(FIND(CONCATENATE(Y$4,"+++"),NieStac!$S16))=FALSE(),"+++","++"),"+")," ")," ")</f>
        <v xml:space="preserve"> </v>
      </c>
      <c r="Z10" s="204" t="str">
        <f>IF(ISERR(FIND(Z$4,NieStac!$S16))=FALSE(),IF(ISERR(FIND(CONCATENATE(Z$4,"+"),NieStac!$S16))=FALSE(),IF(ISERR(FIND(CONCATENATE(Z$4,"++"),NieStac!$S16))=FALSE(),IF(ISERR(FIND(CONCATENATE(Z$4,"+++"),NieStac!$S16))=FALSE(),"+++","++"),"+")," ")," ")</f>
        <v xml:space="preserve"> </v>
      </c>
      <c r="AA10" s="204" t="str">
        <f>IF(ISERR(FIND(AA$4,NieStac!$S16))=FALSE(),IF(ISERR(FIND(CONCATENATE(AA$4,"+"),NieStac!$S16))=FALSE(),IF(ISERR(FIND(CONCATENATE(AA$4,"++"),NieStac!$S16))=FALSE(),IF(ISERR(FIND(CONCATENATE(AA$4,"+++"),NieStac!$S16))=FALSE(),"+++","++"),"+")," ")," ")</f>
        <v xml:space="preserve"> </v>
      </c>
      <c r="AB10" s="204" t="str">
        <f>IF(ISERR(FIND(AB$4,NieStac!$S16))=FALSE(),IF(ISERR(FIND(CONCATENATE(AB$4,"+"),NieStac!$S16))=FALSE(),IF(ISERR(FIND(CONCATENATE(AB$4,"++"),NieStac!$S16))=FALSE(),IF(ISERR(FIND(CONCATENATE(AB$4,"+++"),NieStac!$S16))=FALSE(),"+++","++"),"+")," ")," ")</f>
        <v xml:space="preserve"> </v>
      </c>
      <c r="AC10" s="204" t="str">
        <f>IF(ISERR(FIND(AC$4,NieStac!$S16))=FALSE(),IF(ISERR(FIND(CONCATENATE(AC$4,"+"),NieStac!$S16))=FALSE(),IF(ISERR(FIND(CONCATENATE(AC$4,"++"),NieStac!$S16))=FALSE(),IF(ISERR(FIND(CONCATENATE(AC$4,"+++"),NieStac!$S16))=FALSE(),"+++","++"),"+")," ")," ")</f>
        <v xml:space="preserve"> </v>
      </c>
      <c r="AD10" s="204" t="str">
        <f>IF(ISERR(FIND(AD$4,NieStac!$S16))=FALSE(),IF(ISERR(FIND(CONCATENATE(AD$4,"+"),NieStac!$S16))=FALSE(),IF(ISERR(FIND(CONCATENATE(AD$4,"++"),NieStac!$S16))=FALSE(),IF(ISERR(FIND(CONCATENATE(AD$4,"+++"),NieStac!$S16))=FALSE(),"+++","++"),"+")," ")," ")</f>
        <v xml:space="preserve"> </v>
      </c>
      <c r="AE10" s="204" t="str">
        <f>IF(ISERR(FIND(AE$4,NieStac!$S16))=FALSE(),IF(ISERR(FIND(CONCATENATE(AE$4,"+"),NieStac!$S16))=FALSE(),IF(ISERR(FIND(CONCATENATE(AE$4,"++"),NieStac!$S16))=FALSE(),IF(ISERR(FIND(CONCATENATE(AE$4,"+++"),NieStac!$S16))=FALSE(),"+++","++"),"+")," ")," ")</f>
        <v>+</v>
      </c>
      <c r="AF10" s="204" t="str">
        <f>IF(ISERR(FIND(AF$4,NieStac!$S16))=FALSE(),IF(ISERR(FIND(CONCATENATE(AF$4,"+"),NieStac!$S16))=FALSE(),IF(ISERR(FIND(CONCATENATE(AF$4,"++"),NieStac!$S16))=FALSE(),IF(ISERR(FIND(CONCATENATE(AF$4,"+++"),NieStac!$S16))=FALSE(),"+++","++"),"+")," ")," ")</f>
        <v xml:space="preserve"> </v>
      </c>
      <c r="AG10" s="204" t="str">
        <f>IF(ISERR(FIND(AG$4,NieStac!$S16))=FALSE(),IF(ISERR(FIND(CONCATENATE(AG$4,"+"),NieStac!$S16))=FALSE(),IF(ISERR(FIND(CONCATENATE(AG$4,"++"),NieStac!$S16))=FALSE(),IF(ISERR(FIND(CONCATENATE(AG$4,"+++"),NieStac!$S16))=FALSE(),"+++","++"),"+")," ")," ")</f>
        <v>+</v>
      </c>
      <c r="AH10" s="204" t="str">
        <f>IF(ISERR(FIND(AH$4,NieStac!$S16))=FALSE(),IF(ISERR(FIND(CONCATENATE(AH$4,"+"),NieStac!$S16))=FALSE(),IF(ISERR(FIND(CONCATENATE(AH$4,"++"),NieStac!$S16))=FALSE(),IF(ISERR(FIND(CONCATENATE(AH$4,"+++"),NieStac!$S16))=FALSE(),"+++","++"),"+")," ")," ")</f>
        <v xml:space="preserve"> </v>
      </c>
      <c r="AI10" s="204" t="str">
        <f>IF(ISERR(FIND(AI$4,NieStac!$S16))=FALSE(),IF(ISERR(FIND(CONCATENATE(AI$4,"+"),NieStac!$S16))=FALSE(),IF(ISERR(FIND(CONCATENATE(AI$4,"++"),NieStac!$S16))=FALSE(),IF(ISERR(FIND(CONCATENATE(AI$4,"+++"),NieStac!$S16))=FALSE(),"+++","++"),"+")," ")," ")</f>
        <v xml:space="preserve"> </v>
      </c>
      <c r="AJ10" s="204" t="str">
        <f>IF(ISERR(FIND(AJ$4,NieStac!$S16))=FALSE(),IF(ISERR(FIND(CONCATENATE(AJ$4,"+"),NieStac!$S16))=FALSE(),IF(ISERR(FIND(CONCATENATE(AJ$4,"++"),NieStac!$S16))=FALSE(),IF(ISERR(FIND(CONCATENATE(AJ$4,"+++"),NieStac!$S16))=FALSE(),"+++","++"),"+")," ")," ")</f>
        <v xml:space="preserve"> </v>
      </c>
      <c r="AK10" s="204" t="str">
        <f>IF(ISERR(FIND(AK$4,NieStac!$S16))=FALSE(),IF(ISERR(FIND(CONCATENATE(AK$4,"+"),NieStac!$S16))=FALSE(),IF(ISERR(FIND(CONCATENATE(AK$4,"++"),NieStac!$S16))=FALSE(),IF(ISERR(FIND(CONCATENATE(AK$4,"+++"),NieStac!$S16))=FALSE(),"+++","++"),"+")," ")," ")</f>
        <v xml:space="preserve"> </v>
      </c>
      <c r="AL10" s="204" t="str">
        <f>IF(ISERR(FIND(AL$4,NieStac!$S16))=FALSE(),IF(ISERR(FIND(CONCATENATE(AL$4,"+"),NieStac!$S16))=FALSE(),IF(ISERR(FIND(CONCATENATE(AL$4,"++"),NieStac!$S16))=FALSE(),IF(ISERR(FIND(CONCATENATE(AL$4,"+++"),NieStac!$S16))=FALSE(),"+++","++"),"+")," ")," ")</f>
        <v xml:space="preserve"> </v>
      </c>
      <c r="AM10" s="204" t="str">
        <f>IF(ISERR(FIND(AM$4,NieStac!$S16))=FALSE(),IF(ISERR(FIND(CONCATENATE(AM$4,"+"),NieStac!$S16))=FALSE(),IF(ISERR(FIND(CONCATENATE(AM$4,"++"),NieStac!$S16))=FALSE(),IF(ISERR(FIND(CONCATENATE(AM$4,"+++"),NieStac!$S16))=FALSE(),"+++","++"),"+")," ")," ")</f>
        <v xml:space="preserve"> </v>
      </c>
      <c r="AN10" s="204" t="str">
        <f>IF(ISERR(FIND(AN$4,NieStac!$S16))=FALSE(),IF(ISERR(FIND(CONCATENATE(AN$4,"+"),NieStac!$S16))=FALSE(),IF(ISERR(FIND(CONCATENATE(AN$4,"++"),NieStac!$S16))=FALSE(),IF(ISERR(FIND(CONCATENATE(AN$4,"+++"),NieStac!$S16))=FALSE(),"+++","++"),"+")," ")," ")</f>
        <v xml:space="preserve"> </v>
      </c>
      <c r="AO10" s="204" t="str">
        <f>IF(ISERR(FIND(AO$4,NieStac!$S16))=FALSE(),IF(ISERR(FIND(CONCATENATE(AO$4,"+"),NieStac!$S16))=FALSE(),IF(ISERR(FIND(CONCATENATE(AO$4,"++"),NieStac!$S16))=FALSE(),IF(ISERR(FIND(CONCATENATE(AO$4,"+++"),NieStac!$S16))=FALSE(),"+++","++"),"+")," ")," ")</f>
        <v xml:space="preserve"> </v>
      </c>
      <c r="AP10" s="204" t="str">
        <f>IF(ISERR(FIND(AP$4,NieStac!$S16))=FALSE(),IF(ISERR(FIND(CONCATENATE(AP$4,"+"),NieStac!$S16))=FALSE(),IF(ISERR(FIND(CONCATENATE(AP$4,"++"),NieStac!$S16))=FALSE(),IF(ISERR(FIND(CONCATENATE(AP$4,"+++"),NieStac!$S16))=FALSE(),"+++","++"),"+")," ")," ")</f>
        <v>+</v>
      </c>
      <c r="AQ10" s="204" t="str">
        <f>IF(ISERR(FIND(AQ$4,NieStac!$S16))=FALSE(),IF(ISERR(FIND(CONCATENATE(AQ$4,"+"),NieStac!$S16))=FALSE(),IF(ISERR(FIND(CONCATENATE(AQ$4,"++"),NieStac!$S16))=FALSE(),IF(ISERR(FIND(CONCATENATE(AQ$4,"+++"),NieStac!$S16))=FALSE(),"+++","++"),"+")," ")," ")</f>
        <v xml:space="preserve"> </v>
      </c>
      <c r="AR10" s="204" t="str">
        <f>IF(ISERR(FIND(AR$4,NieStac!$S16))=FALSE(),IF(ISERR(FIND(CONCATENATE(AR$4,"+"),NieStac!$S16))=FALSE(),IF(ISERR(FIND(CONCATENATE(AR$4,"++"),NieStac!$S16))=FALSE(),IF(ISERR(FIND(CONCATENATE(AR$4,"+++"),NieStac!$S16))=FALSE(),"+++","++"),"+")," ")," ")</f>
        <v xml:space="preserve"> </v>
      </c>
      <c r="AS10" s="204" t="str">
        <f>IF(ISERR(FIND(AS$4,NieStac!$S16))=FALSE(),IF(ISERR(FIND(CONCATENATE(AS$4,"+"),NieStac!$S16))=FALSE(),IF(ISERR(FIND(CONCATENATE(AS$4,"++"),NieStac!$S16))=FALSE(),IF(ISERR(FIND(CONCATENATE(AS$4,"+++"),NieStac!$S16))=FALSE(),"+++","++"),"+")," ")," ")</f>
        <v>++</v>
      </c>
      <c r="AT10" s="204" t="str">
        <f>IF(ISERR(FIND(AT$4,NieStac!$S16))=FALSE(),IF(ISERR(FIND(CONCATENATE(AT$4,"+"),NieStac!$S16))=FALSE(),IF(ISERR(FIND(CONCATENATE(AT$4,"++"),NieStac!$S16))=FALSE(),IF(ISERR(FIND(CONCATENATE(AT$4,"+++"),NieStac!$S16))=FALSE(),"+++","++"),"+")," ")," ")</f>
        <v>+</v>
      </c>
      <c r="AU10" s="204" t="str">
        <f>IF(ISERR(FIND(AU$4,NieStac!$S16))=FALSE(),IF(ISERR(FIND(CONCATENATE(AU$4,"+"),NieStac!$S16))=FALSE(),IF(ISERR(FIND(CONCATENATE(AU$4,"++"),NieStac!$S16))=FALSE(),IF(ISERR(FIND(CONCATENATE(AU$4,"+++"),NieStac!$S16))=FALSE(),"+++","++"),"+")," ")," ")</f>
        <v xml:space="preserve"> </v>
      </c>
      <c r="AV10" s="205" t="str">
        <f>NieStac!C16</f>
        <v>Systemy pomiarowe w automatyce i robotyce</v>
      </c>
      <c r="AW10" s="204" t="str">
        <f>IF(ISERR(FIND(AW$4,NieStac!$T16))=FALSE(),IF(ISERR(FIND(CONCATENATE(AW$4,"+"),NieStac!$T16))=FALSE(),IF(ISERR(FIND(CONCATENATE(AW$4,"++"),NieStac!$T16))=FALSE(),IF(ISERR(FIND(CONCATENATE(AW$4,"+++"),NieStac!$T16))=FALSE(),"+++","++"),"+")," ")," ")</f>
        <v xml:space="preserve"> </v>
      </c>
      <c r="AX10" s="204" t="str">
        <f>IF(ISERR(FIND(AX$4,NieStac!$T16))=FALSE(),IF(ISERR(FIND(CONCATENATE(AX$4,"+"),NieStac!$T16))=FALSE(),IF(ISERR(FIND(CONCATENATE(AX$4,"++"),NieStac!$T16))=FALSE(),IF(ISERR(FIND(CONCATENATE(AX$4,"+++"),NieStac!$T16))=FALSE(),"+++","++"),"+")," ")," ")</f>
        <v xml:space="preserve"> </v>
      </c>
      <c r="AY10" s="204" t="str">
        <f>IF(ISERR(FIND(AY$4,NieStac!$T16))=FALSE(),IF(ISERR(FIND(CONCATENATE(AY$4,"+"),NieStac!$T16))=FALSE(),IF(ISERR(FIND(CONCATENATE(AY$4,"++"),NieStac!$T16))=FALSE(),IF(ISERR(FIND(CONCATENATE(AY$4,"+++"),NieStac!$T16))=FALSE(),"+++","++"),"+")," ")," ")</f>
        <v>+</v>
      </c>
      <c r="AZ10" s="204" t="str">
        <f>IF(ISERR(FIND(AZ$4,NieStac!$T16))=FALSE(),IF(ISERR(FIND(CONCATENATE(AZ$4,"+"),NieStac!$T16))=FALSE(),IF(ISERR(FIND(CONCATENATE(AZ$4,"++"),NieStac!$T16))=FALSE(),IF(ISERR(FIND(CONCATENATE(AZ$4,"+++"),NieStac!$T16))=FALSE(),"+++","++"),"+")," ")," ")</f>
        <v xml:space="preserve"> </v>
      </c>
      <c r="BA10" s="204" t="str">
        <f>IF(ISERR(FIND(BA$4,NieStac!$T16))=FALSE(),IF(ISERR(FIND(CONCATENATE(BA$4,"+"),NieStac!$T16))=FALSE(),IF(ISERR(FIND(CONCATENATE(BA$4,"++"),NieStac!$T16))=FALSE(),IF(ISERR(FIND(CONCATENATE(BA$4,"+++"),NieStac!$T16))=FALSE(),"+++","++"),"+")," ")," ")</f>
        <v xml:space="preserve"> </v>
      </c>
      <c r="BB10" s="204" t="str">
        <f>IF(ISERR(FIND(BB$4,NieStac!$T16))=FALSE(),IF(ISERR(FIND(CONCATENATE(BB$4,"+"),NieStac!$T16))=FALSE(),IF(ISERR(FIND(CONCATENATE(BB$4,"++"),NieStac!$T16))=FALSE(),IF(ISERR(FIND(CONCATENATE(BB$4,"+++"),NieStac!$T16))=FALSE(),"+++","++"),"+")," ")," ")</f>
        <v xml:space="preserve"> </v>
      </c>
      <c r="BC10" s="204" t="str">
        <f>IF(ISERR(FIND(BC$4,NieStac!$T16))=0,IF(ISERR(FIND(CONCATENATE(BC$4,"+"),NieStac!$T16))=0,IF(ISERR(FIND(CONCATENATE(BC$4,"++"),NieStac!$T16))=0,IF(ISERR(FIND(CONCATENATE(BC$4,"+++"),NieStac!$T16))=0,"+++","++"),"+"),"-"),"-")</f>
        <v>-</v>
      </c>
      <c r="BD10" s="204" t="str">
        <f>IF(ISERR(FIND(BD$4,NieStac!$T16))=0,IF(ISERR(FIND(CONCATENATE(BD$4,"+"),NieStac!$T16))=0,IF(ISERR(FIND(CONCATENATE(BD$4,"++"),NieStac!$T16))=0,IF(ISERR(FIND(CONCATENATE(BD$4,"+++"),NieStac!$T16))=0,"+++","++"),"+"),"-"),"-")</f>
        <v>-</v>
      </c>
      <c r="BE10" s="204" t="str">
        <f>IF(ISERR(FIND(BE$4,NieStac!$T16))=0,IF(ISERR(FIND(CONCATENATE(BE$4,"+"),NieStac!$T16))=0,IF(ISERR(FIND(CONCATENATE(BE$4,"++"),NieStac!$T16))=0,IF(ISERR(FIND(CONCATENATE(BE$4,"+++"),NieStac!$T16))=0,"+++","++"),"+"),"-"),"-")</f>
        <v>-</v>
      </c>
    </row>
    <row r="11" spans="1:57" ht="12.75" customHeight="1">
      <c r="A11" s="203" t="str">
        <f>NieStac!C17</f>
        <v>Zaawansowana automatyka procesowa</v>
      </c>
      <c r="B11" s="204" t="str">
        <f>IF(ISERR(FIND(B$4,NieStac!$R17))=FALSE(),IF(ISERR(FIND(CONCATENATE(B$4,"+"),NieStac!$R17))=FALSE(),IF(ISERR(FIND(CONCATENATE(B$4,"++"),NieStac!$R17))=FALSE(),IF(ISERR(FIND(CONCATENATE(B$4,"+++"),NieStac!$R17))=FALSE(),"+++","++"),"+")," ")," ")</f>
        <v xml:space="preserve"> </v>
      </c>
      <c r="C11" s="204" t="str">
        <f>IF(ISERR(FIND(C$4,NieStac!$R17))=FALSE(),IF(ISERR(FIND(CONCATENATE(C$4,"+"),NieStac!$R17))=FALSE(),IF(ISERR(FIND(CONCATENATE(C$4,"++"),NieStac!$R17))=FALSE(),IF(ISERR(FIND(CONCATENATE(C$4,"+++"),NieStac!$R17))=FALSE(),"+++","++"),"+")," ")," ")</f>
        <v xml:space="preserve"> </v>
      </c>
      <c r="D11" s="204" t="str">
        <f>IF(ISERR(FIND(D$4,NieStac!$R17))=FALSE(),IF(ISERR(FIND(CONCATENATE(D$4,"+"),NieStac!$R17))=FALSE(),IF(ISERR(FIND(CONCATENATE(D$4,"++"),NieStac!$R17))=FALSE(),IF(ISERR(FIND(CONCATENATE(D$4,"+++"),NieStac!$R17))=FALSE(),"+++","++"),"+")," ")," ")</f>
        <v xml:space="preserve"> </v>
      </c>
      <c r="E11" s="204" t="str">
        <f>IF(ISERR(FIND(E$4,NieStac!$R17))=FALSE(),IF(ISERR(FIND(CONCATENATE(E$4,"+"),NieStac!$R17))=FALSE(),IF(ISERR(FIND(CONCATENATE(E$4,"++"),NieStac!$R17))=FALSE(),IF(ISERR(FIND(CONCATENATE(E$4,"+++"),NieStac!$R17))=FALSE(),"+++","++"),"+")," ")," ")</f>
        <v xml:space="preserve"> </v>
      </c>
      <c r="F11" s="204" t="str">
        <f>IF(ISERR(FIND(F$4,NieStac!$R17))=FALSE(),IF(ISERR(FIND(CONCATENATE(F$4,"+"),NieStac!$R17))=FALSE(),IF(ISERR(FIND(CONCATENATE(F$4,"++"),NieStac!$R17))=FALSE(),IF(ISERR(FIND(CONCATENATE(F$4,"+++"),NieStac!$R17))=FALSE(),"+++","++"),"+")," ")," ")</f>
        <v xml:space="preserve"> </v>
      </c>
      <c r="G11" s="204" t="str">
        <f>IF(ISERR(FIND(G$4,NieStac!$R17))=FALSE(),IF(ISERR(FIND(CONCATENATE(G$4,"+"),NieStac!$R17))=FALSE(),IF(ISERR(FIND(CONCATENATE(G$4,"++"),NieStac!$R17))=FALSE(),IF(ISERR(FIND(CONCATENATE(G$4,"+++"),NieStac!$R17))=FALSE(),"+++","++"),"+")," ")," ")</f>
        <v xml:space="preserve"> </v>
      </c>
      <c r="H11" s="204" t="str">
        <f>IF(ISERR(FIND(H$4,NieStac!$R17))=FALSE(),IF(ISERR(FIND(CONCATENATE(H$4,"+"),NieStac!$R17))=FALSE(),IF(ISERR(FIND(CONCATENATE(H$4,"++"),NieStac!$R17))=FALSE(),IF(ISERR(FIND(CONCATENATE(H$4,"+++"),NieStac!$R17))=FALSE(),"+++","++"),"+")," ")," ")</f>
        <v>++</v>
      </c>
      <c r="I11" s="204" t="str">
        <f>IF(ISERR(FIND(I$4,NieStac!$R17))=FALSE(),IF(ISERR(FIND(CONCATENATE(I$4,"+"),NieStac!$R17))=FALSE(),IF(ISERR(FIND(CONCATENATE(I$4,"++"),NieStac!$R17))=FALSE(),IF(ISERR(FIND(CONCATENATE(I$4,"+++"),NieStac!$R17))=FALSE(),"+++","++"),"+")," ")," ")</f>
        <v xml:space="preserve"> </v>
      </c>
      <c r="J11" s="204" t="str">
        <f>IF(ISERR(FIND(J$4,NieStac!$R17))=FALSE(),IF(ISERR(FIND(CONCATENATE(J$4,"+"),NieStac!$R17))=FALSE(),IF(ISERR(FIND(CONCATENATE(J$4,"++"),NieStac!$R17))=FALSE(),IF(ISERR(FIND(CONCATENATE(J$4,"+++"),NieStac!$R17))=FALSE(),"+++","++"),"+")," ")," ")</f>
        <v xml:space="preserve"> </v>
      </c>
      <c r="K11" s="204" t="str">
        <f>IF(ISERR(FIND(K$4,NieStac!$R17))=FALSE(),IF(ISERR(FIND(CONCATENATE(K$4,"+"),NieStac!$R17))=FALSE(),IF(ISERR(FIND(CONCATENATE(K$4,"++"),NieStac!$R17))=FALSE(),IF(ISERR(FIND(CONCATENATE(K$4,"+++"),NieStac!$R17))=FALSE(),"+++","++"),"+")," ")," ")</f>
        <v xml:space="preserve"> </v>
      </c>
      <c r="L11" s="204" t="str">
        <f>IF(ISERR(FIND(L$4,NieStac!$R17))=FALSE(),IF(ISERR(FIND(CONCATENATE(L$4,"+"),NieStac!$R17))=FALSE(),IF(ISERR(FIND(CONCATENATE(L$4,"++"),NieStac!$R17))=FALSE(),IF(ISERR(FIND(CONCATENATE(L$4,"+++"),NieStac!$R17))=FALSE(),"+++","++"),"+")," ")," ")</f>
        <v xml:space="preserve"> </v>
      </c>
      <c r="M11" s="204" t="str">
        <f>IF(ISERR(FIND(M$4,NieStac!$R17))=FALSE(),IF(ISERR(FIND(CONCATENATE(M$4,"+"),NieStac!$R17))=FALSE(),IF(ISERR(FIND(CONCATENATE(M$4,"++"),NieStac!$R17))=FALSE(),IF(ISERR(FIND(CONCATENATE(M$4,"+++"),NieStac!$R17))=FALSE(),"+++","++"),"+")," ")," ")</f>
        <v>++</v>
      </c>
      <c r="N11" s="204" t="str">
        <f>IF(ISERR(FIND(N$4,NieStac!$R17))=FALSE(),IF(ISERR(FIND(CONCATENATE(N$4,"+"),NieStac!$R17))=FALSE(),IF(ISERR(FIND(CONCATENATE(N$4,"++"),NieStac!$R17))=FALSE(),IF(ISERR(FIND(CONCATENATE(N$4,"+++"),NieStac!$R17))=FALSE(),"+++","++"),"+")," ")," ")</f>
        <v xml:space="preserve"> </v>
      </c>
      <c r="O11" s="204" t="str">
        <f>IF(ISERR(FIND(O$4,NieStac!$R17))=FALSE(),IF(ISERR(FIND(CONCATENATE(O$4,"+"),NieStac!$R17))=FALSE(),IF(ISERR(FIND(CONCATENATE(O$4,"++"),NieStac!$R17))=FALSE(),IF(ISERR(FIND(CONCATENATE(O$4,"+++"),NieStac!$R17))=FALSE(),"+++","++"),"+")," ")," ")</f>
        <v xml:space="preserve"> </v>
      </c>
      <c r="P11" s="204" t="str">
        <f>IF(ISERR(FIND(P$4,NieStac!$R17))=FALSE(),IF(ISERR(FIND(CONCATENATE(P$4,"+"),NieStac!$R17))=FALSE(),IF(ISERR(FIND(CONCATENATE(P$4,"++"),NieStac!$R17))=FALSE(),IF(ISERR(FIND(CONCATENATE(P$4,"+++"),NieStac!$R17))=FALSE(),"+++","++"),"+")," ")," ")</f>
        <v xml:space="preserve"> </v>
      </c>
      <c r="Q11" s="204" t="str">
        <f>IF(ISERR(FIND(Q$4,NieStac!$R17))=FALSE(),IF(ISERR(FIND(CONCATENATE(Q$4,"+"),NieStac!$R17))=FALSE(),IF(ISERR(FIND(CONCATENATE(Q$4,"++"),NieStac!$R17))=FALSE(),IF(ISERR(FIND(CONCATENATE(Q$4,"+++"),NieStac!$R17))=FALSE(),"+++","++"),"+")," ")," ")</f>
        <v xml:space="preserve"> </v>
      </c>
      <c r="R11" s="204" t="str">
        <f>IF(ISERR(FIND(R$4,NieStac!$R17))=FALSE(),IF(ISERR(FIND(CONCATENATE(R$4,"+"),NieStac!$R17))=FALSE(),IF(ISERR(FIND(CONCATENATE(R$4,"++"),NieStac!$R17))=FALSE(),IF(ISERR(FIND(CONCATENATE(R$4,"+++"),NieStac!$R17))=FALSE(),"+++","++"),"+")," ")," ")</f>
        <v xml:space="preserve"> </v>
      </c>
      <c r="S11" s="204" t="str">
        <f>IF(ISERR(FIND(S$4,NieStac!$R17))=FALSE(),IF(ISERR(FIND(CONCATENATE(S$4,"+"),NieStac!$R17))=FALSE(),IF(ISERR(FIND(CONCATENATE(S$4,"++"),NieStac!$R17))=FALSE(),IF(ISERR(FIND(CONCATENATE(S$4,"+++"),NieStac!$R17))=FALSE(),"+++","++"),"+")," ")," ")</f>
        <v xml:space="preserve"> </v>
      </c>
      <c r="T11" s="205" t="str">
        <f>NieStac!C17</f>
        <v>Zaawansowana automatyka procesowa</v>
      </c>
      <c r="U11" s="204" t="str">
        <f>IF(ISERR(FIND(U$4,NieStac!$S17))=FALSE(),IF(ISERR(FIND(CONCATENATE(U$4,"+"),NieStac!$S17))=FALSE(),IF(ISERR(FIND(CONCATENATE(U$4,"++"),NieStac!$S17))=FALSE(),IF(ISERR(FIND(CONCATENATE(U$4,"+++"),NieStac!$S17))=FALSE(),"+++","++"),"+")," ")," ")</f>
        <v xml:space="preserve"> </v>
      </c>
      <c r="V11" s="204" t="str">
        <f>IF(ISERR(FIND(V$4,NieStac!$S17))=FALSE(),IF(ISERR(FIND(CONCATENATE(V$4,"+"),NieStac!$S17))=FALSE(),IF(ISERR(FIND(CONCATENATE(V$4,"++"),NieStac!$S17))=FALSE(),IF(ISERR(FIND(CONCATENATE(V$4,"+++"),NieStac!$S17))=FALSE(),"+++","++"),"+")," ")," ")</f>
        <v xml:space="preserve"> </v>
      </c>
      <c r="W11" s="204" t="str">
        <f>IF(ISERR(FIND(W$4,NieStac!$S17))=FALSE(),IF(ISERR(FIND(CONCATENATE(W$4,"+"),NieStac!$S17))=FALSE(),IF(ISERR(FIND(CONCATENATE(W$4,"++"),NieStac!$S17))=FALSE(),IF(ISERR(FIND(CONCATENATE(W$4,"+++"),NieStac!$S17))=FALSE(),"+++","++"),"+")," ")," ")</f>
        <v xml:space="preserve"> </v>
      </c>
      <c r="X11" s="204" t="str">
        <f>IF(ISERR(FIND(X$4,NieStac!$S17))=FALSE(),IF(ISERR(FIND(CONCATENATE(X$4,"+"),NieStac!$S17))=FALSE(),IF(ISERR(FIND(CONCATENATE(X$4,"++"),NieStac!$S17))=FALSE(),IF(ISERR(FIND(CONCATENATE(X$4,"+++"),NieStac!$S17))=FALSE(),"+++","++"),"+")," ")," ")</f>
        <v xml:space="preserve"> </v>
      </c>
      <c r="Y11" s="204" t="str">
        <f>IF(ISERR(FIND(Y$4,NieStac!$S17))=FALSE(),IF(ISERR(FIND(CONCATENATE(Y$4,"+"),NieStac!$S17))=FALSE(),IF(ISERR(FIND(CONCATENATE(Y$4,"++"),NieStac!$S17))=FALSE(),IF(ISERR(FIND(CONCATENATE(Y$4,"+++"),NieStac!$S17))=FALSE(),"+++","++"),"+")," ")," ")</f>
        <v xml:space="preserve"> </v>
      </c>
      <c r="Z11" s="204" t="str">
        <f>IF(ISERR(FIND(Z$4,NieStac!$S17))=FALSE(),IF(ISERR(FIND(CONCATENATE(Z$4,"+"),NieStac!$S17))=FALSE(),IF(ISERR(FIND(CONCATENATE(Z$4,"++"),NieStac!$S17))=FALSE(),IF(ISERR(FIND(CONCATENATE(Z$4,"+++"),NieStac!$S17))=FALSE(),"+++","++"),"+")," ")," ")</f>
        <v xml:space="preserve"> </v>
      </c>
      <c r="AA11" s="204" t="str">
        <f>IF(ISERR(FIND(AA$4,NieStac!$S17))=FALSE(),IF(ISERR(FIND(CONCATENATE(AA$4,"+"),NieStac!$S17))=FALSE(),IF(ISERR(FIND(CONCATENATE(AA$4,"++"),NieStac!$S17))=FALSE(),IF(ISERR(FIND(CONCATENATE(AA$4,"+++"),NieStac!$S17))=FALSE(),"+++","++"),"+")," ")," ")</f>
        <v xml:space="preserve"> </v>
      </c>
      <c r="AB11" s="204" t="str">
        <f>IF(ISERR(FIND(AB$4,NieStac!$S17))=FALSE(),IF(ISERR(FIND(CONCATENATE(AB$4,"+"),NieStac!$S17))=FALSE(),IF(ISERR(FIND(CONCATENATE(AB$4,"++"),NieStac!$S17))=FALSE(),IF(ISERR(FIND(CONCATENATE(AB$4,"+++"),NieStac!$S17))=FALSE(),"+++","++"),"+")," ")," ")</f>
        <v xml:space="preserve"> </v>
      </c>
      <c r="AC11" s="204" t="str">
        <f>IF(ISERR(FIND(AC$4,NieStac!$S17))=FALSE(),IF(ISERR(FIND(CONCATENATE(AC$4,"+"),NieStac!$S17))=FALSE(),IF(ISERR(FIND(CONCATENATE(AC$4,"++"),NieStac!$S17))=FALSE(),IF(ISERR(FIND(CONCATENATE(AC$4,"+++"),NieStac!$S17))=FALSE(),"+++","++"),"+")," ")," ")</f>
        <v>+++</v>
      </c>
      <c r="AD11" s="204" t="str">
        <f>IF(ISERR(FIND(AD$4,NieStac!$S17))=FALSE(),IF(ISERR(FIND(CONCATENATE(AD$4,"+"),NieStac!$S17))=FALSE(),IF(ISERR(FIND(CONCATENATE(AD$4,"++"),NieStac!$S17))=FALSE(),IF(ISERR(FIND(CONCATENATE(AD$4,"+++"),NieStac!$S17))=FALSE(),"+++","++"),"+")," ")," ")</f>
        <v xml:space="preserve"> </v>
      </c>
      <c r="AE11" s="204" t="str">
        <f>IF(ISERR(FIND(AE$4,NieStac!$S17))=FALSE(),IF(ISERR(FIND(CONCATENATE(AE$4,"+"),NieStac!$S17))=FALSE(),IF(ISERR(FIND(CONCATENATE(AE$4,"++"),NieStac!$S17))=FALSE(),IF(ISERR(FIND(CONCATENATE(AE$4,"+++"),NieStac!$S17))=FALSE(),"+++","++"),"+")," ")," ")</f>
        <v xml:space="preserve"> </v>
      </c>
      <c r="AF11" s="204" t="str">
        <f>IF(ISERR(FIND(AF$4,NieStac!$S17))=FALSE(),IF(ISERR(FIND(CONCATENATE(AF$4,"+"),NieStac!$S17))=FALSE(),IF(ISERR(FIND(CONCATENATE(AF$4,"++"),NieStac!$S17))=FALSE(),IF(ISERR(FIND(CONCATENATE(AF$4,"+++"),NieStac!$S17))=FALSE(),"+++","++"),"+")," ")," ")</f>
        <v xml:space="preserve"> </v>
      </c>
      <c r="AG11" s="204" t="str">
        <f>IF(ISERR(FIND(AG$4,NieStac!$S17))=FALSE(),IF(ISERR(FIND(CONCATENATE(AG$4,"+"),NieStac!$S17))=FALSE(),IF(ISERR(FIND(CONCATENATE(AG$4,"++"),NieStac!$S17))=FALSE(),IF(ISERR(FIND(CONCATENATE(AG$4,"+++"),NieStac!$S17))=FALSE(),"+++","++"),"+")," ")," ")</f>
        <v>+</v>
      </c>
      <c r="AH11" s="204" t="str">
        <f>IF(ISERR(FIND(AH$4,NieStac!$S17))=FALSE(),IF(ISERR(FIND(CONCATENATE(AH$4,"+"),NieStac!$S17))=FALSE(),IF(ISERR(FIND(CONCATENATE(AH$4,"++"),NieStac!$S17))=FALSE(),IF(ISERR(FIND(CONCATENATE(AH$4,"+++"),NieStac!$S17))=FALSE(),"+++","++"),"+")," ")," ")</f>
        <v xml:space="preserve"> </v>
      </c>
      <c r="AI11" s="204" t="str">
        <f>IF(ISERR(FIND(AI$4,NieStac!$S17))=FALSE(),IF(ISERR(FIND(CONCATENATE(AI$4,"+"),NieStac!$S17))=FALSE(),IF(ISERR(FIND(CONCATENATE(AI$4,"++"),NieStac!$S17))=FALSE(),IF(ISERR(FIND(CONCATENATE(AI$4,"+++"),NieStac!$S17))=FALSE(),"+++","++"),"+")," ")," ")</f>
        <v xml:space="preserve"> </v>
      </c>
      <c r="AJ11" s="204" t="str">
        <f>IF(ISERR(FIND(AJ$4,NieStac!$S17))=FALSE(),IF(ISERR(FIND(CONCATENATE(AJ$4,"+"),NieStac!$S17))=FALSE(),IF(ISERR(FIND(CONCATENATE(AJ$4,"++"),NieStac!$S17))=FALSE(),IF(ISERR(FIND(CONCATENATE(AJ$4,"+++"),NieStac!$S17))=FALSE(),"+++","++"),"+")," ")," ")</f>
        <v xml:space="preserve"> </v>
      </c>
      <c r="AK11" s="204" t="str">
        <f>IF(ISERR(FIND(AK$4,NieStac!$S17))=FALSE(),IF(ISERR(FIND(CONCATENATE(AK$4,"+"),NieStac!$S17))=FALSE(),IF(ISERR(FIND(CONCATENATE(AK$4,"++"),NieStac!$S17))=FALSE(),IF(ISERR(FIND(CONCATENATE(AK$4,"+++"),NieStac!$S17))=FALSE(),"+++","++"),"+")," ")," ")</f>
        <v xml:space="preserve"> </v>
      </c>
      <c r="AL11" s="204" t="str">
        <f>IF(ISERR(FIND(AL$4,NieStac!$S17))=FALSE(),IF(ISERR(FIND(CONCATENATE(AL$4,"+"),NieStac!$S17))=FALSE(),IF(ISERR(FIND(CONCATENATE(AL$4,"++"),NieStac!$S17))=FALSE(),IF(ISERR(FIND(CONCATENATE(AL$4,"+++"),NieStac!$S17))=FALSE(),"+++","++"),"+")," ")," ")</f>
        <v xml:space="preserve"> </v>
      </c>
      <c r="AM11" s="204" t="str">
        <f>IF(ISERR(FIND(AM$4,NieStac!$S17))=FALSE(),IF(ISERR(FIND(CONCATENATE(AM$4,"+"),NieStac!$S17))=FALSE(),IF(ISERR(FIND(CONCATENATE(AM$4,"++"),NieStac!$S17))=FALSE(),IF(ISERR(FIND(CONCATENATE(AM$4,"+++"),NieStac!$S17))=FALSE(),"+++","++"),"+")," ")," ")</f>
        <v>+</v>
      </c>
      <c r="AN11" s="204" t="str">
        <f>IF(ISERR(FIND(AN$4,NieStac!$S17))=FALSE(),IF(ISERR(FIND(CONCATENATE(AN$4,"+"),NieStac!$S17))=FALSE(),IF(ISERR(FIND(CONCATENATE(AN$4,"++"),NieStac!$S17))=FALSE(),IF(ISERR(FIND(CONCATENATE(AN$4,"+++"),NieStac!$S17))=FALSE(),"+++","++"),"+")," ")," ")</f>
        <v xml:space="preserve"> </v>
      </c>
      <c r="AO11" s="204" t="str">
        <f>IF(ISERR(FIND(AO$4,NieStac!$S17))=FALSE(),IF(ISERR(FIND(CONCATENATE(AO$4,"+"),NieStac!$S17))=FALSE(),IF(ISERR(FIND(CONCATENATE(AO$4,"++"),NieStac!$S17))=FALSE(),IF(ISERR(FIND(CONCATENATE(AO$4,"+++"),NieStac!$S17))=FALSE(),"+++","++"),"+")," ")," ")</f>
        <v>+</v>
      </c>
      <c r="AP11" s="204" t="str">
        <f>IF(ISERR(FIND(AP$4,NieStac!$S17))=FALSE(),IF(ISERR(FIND(CONCATENATE(AP$4,"+"),NieStac!$S17))=FALSE(),IF(ISERR(FIND(CONCATENATE(AP$4,"++"),NieStac!$S17))=FALSE(),IF(ISERR(FIND(CONCATENATE(AP$4,"+++"),NieStac!$S17))=FALSE(),"+++","++"),"+")," ")," ")</f>
        <v xml:space="preserve"> </v>
      </c>
      <c r="AQ11" s="204" t="str">
        <f>IF(ISERR(FIND(AQ$4,NieStac!$S17))=FALSE(),IF(ISERR(FIND(CONCATENATE(AQ$4,"+"),NieStac!$S17))=FALSE(),IF(ISERR(FIND(CONCATENATE(AQ$4,"++"),NieStac!$S17))=FALSE(),IF(ISERR(FIND(CONCATENATE(AQ$4,"+++"),NieStac!$S17))=FALSE(),"+++","++"),"+")," ")," ")</f>
        <v>+++</v>
      </c>
      <c r="AR11" s="204" t="str">
        <f>IF(ISERR(FIND(AR$4,NieStac!$S17))=FALSE(),IF(ISERR(FIND(CONCATENATE(AR$4,"+"),NieStac!$S17))=FALSE(),IF(ISERR(FIND(CONCATENATE(AR$4,"++"),NieStac!$S17))=FALSE(),IF(ISERR(FIND(CONCATENATE(AR$4,"+++"),NieStac!$S17))=FALSE(),"+++","++"),"+")," ")," ")</f>
        <v xml:space="preserve"> </v>
      </c>
      <c r="AS11" s="204" t="str">
        <f>IF(ISERR(FIND(AS$4,NieStac!$S17))=FALSE(),IF(ISERR(FIND(CONCATENATE(AS$4,"+"),NieStac!$S17))=FALSE(),IF(ISERR(FIND(CONCATENATE(AS$4,"++"),NieStac!$S17))=FALSE(),IF(ISERR(FIND(CONCATENATE(AS$4,"+++"),NieStac!$S17))=FALSE(),"+++","++"),"+")," ")," ")</f>
        <v>+++</v>
      </c>
      <c r="AT11" s="204" t="str">
        <f>IF(ISERR(FIND(AT$4,NieStac!$S17))=FALSE(),IF(ISERR(FIND(CONCATENATE(AT$4,"+"),NieStac!$S17))=FALSE(),IF(ISERR(FIND(CONCATENATE(AT$4,"++"),NieStac!$S17))=FALSE(),IF(ISERR(FIND(CONCATENATE(AT$4,"+++"),NieStac!$S17))=FALSE(),"+++","++"),"+")," ")," ")</f>
        <v xml:space="preserve"> </v>
      </c>
      <c r="AU11" s="204" t="str">
        <f>IF(ISERR(FIND(AU$4,NieStac!$S17))=FALSE(),IF(ISERR(FIND(CONCATENATE(AU$4,"+"),NieStac!$S17))=FALSE(),IF(ISERR(FIND(CONCATENATE(AU$4,"++"),NieStac!$S17))=FALSE(),IF(ISERR(FIND(CONCATENATE(AU$4,"+++"),NieStac!$S17))=FALSE(),"+++","++"),"+")," ")," ")</f>
        <v>+</v>
      </c>
      <c r="AV11" s="205" t="str">
        <f>NieStac!C17</f>
        <v>Zaawansowana automatyka procesowa</v>
      </c>
      <c r="AW11" s="204" t="str">
        <f>IF(ISERR(FIND(AW$4,NieStac!$T17))=FALSE(),IF(ISERR(FIND(CONCATENATE(AW$4,"+"),NieStac!$T17))=FALSE(),IF(ISERR(FIND(CONCATENATE(AW$4,"++"),NieStac!$T17))=FALSE(),IF(ISERR(FIND(CONCATENATE(AW$4,"+++"),NieStac!$T17))=FALSE(),"+++","++"),"+")," ")," ")</f>
        <v xml:space="preserve"> </v>
      </c>
      <c r="AX11" s="204" t="str">
        <f>IF(ISERR(FIND(AX$4,NieStac!$T17))=FALSE(),IF(ISERR(FIND(CONCATENATE(AX$4,"+"),NieStac!$T17))=FALSE(),IF(ISERR(FIND(CONCATENATE(AX$4,"++"),NieStac!$T17))=FALSE(),IF(ISERR(FIND(CONCATENATE(AX$4,"+++"),NieStac!$T17))=FALSE(),"+++","++"),"+")," ")," ")</f>
        <v xml:space="preserve"> </v>
      </c>
      <c r="AY11" s="204" t="str">
        <f>IF(ISERR(FIND(AY$4,NieStac!$T17))=FALSE(),IF(ISERR(FIND(CONCATENATE(AY$4,"+"),NieStac!$T17))=FALSE(),IF(ISERR(FIND(CONCATENATE(AY$4,"++"),NieStac!$T17))=FALSE(),IF(ISERR(FIND(CONCATENATE(AY$4,"+++"),NieStac!$T17))=FALSE(),"+++","++"),"+")," ")," ")</f>
        <v xml:space="preserve"> </v>
      </c>
      <c r="AZ11" s="204" t="str">
        <f>IF(ISERR(FIND(AZ$4,NieStac!$T17))=FALSE(),IF(ISERR(FIND(CONCATENATE(AZ$4,"+"),NieStac!$T17))=FALSE(),IF(ISERR(FIND(CONCATENATE(AZ$4,"++"),NieStac!$T17))=FALSE(),IF(ISERR(FIND(CONCATENATE(AZ$4,"+++"),NieStac!$T17))=FALSE(),"+++","++"),"+")," ")," ")</f>
        <v>+</v>
      </c>
      <c r="BA11" s="204" t="str">
        <f>IF(ISERR(FIND(BA$4,NieStac!$T17))=FALSE(),IF(ISERR(FIND(CONCATENATE(BA$4,"+"),NieStac!$T17))=FALSE(),IF(ISERR(FIND(CONCATENATE(BA$4,"++"),NieStac!$T17))=FALSE(),IF(ISERR(FIND(CONCATENATE(BA$4,"+++"),NieStac!$T17))=FALSE(),"+++","++"),"+")," ")," ")</f>
        <v xml:space="preserve"> </v>
      </c>
      <c r="BB11" s="204" t="str">
        <f>IF(ISERR(FIND(BB$4,NieStac!$T17))=FALSE(),IF(ISERR(FIND(CONCATENATE(BB$4,"+"),NieStac!$T17))=FALSE(),IF(ISERR(FIND(CONCATENATE(BB$4,"++"),NieStac!$T17))=FALSE(),IF(ISERR(FIND(CONCATENATE(BB$4,"+++"),NieStac!$T17))=FALSE(),"+++","++"),"+")," ")," ")</f>
        <v xml:space="preserve"> </v>
      </c>
      <c r="BC11" s="204" t="str">
        <f>IF(ISERR(FIND(BC$4,NieStac!$T17))=0,IF(ISERR(FIND(CONCATENATE(BC$4,"+"),NieStac!$T17))=0,IF(ISERR(FIND(CONCATENATE(BC$4,"++"),NieStac!$T17))=0,IF(ISERR(FIND(CONCATENATE(BC$4,"+++"),NieStac!$T17))=0,"+++","++"),"+"),"-"),"-")</f>
        <v>-</v>
      </c>
      <c r="BD11" s="204" t="str">
        <f>IF(ISERR(FIND(BD$4,NieStac!$T17))=0,IF(ISERR(FIND(CONCATENATE(BD$4,"+"),NieStac!$T17))=0,IF(ISERR(FIND(CONCATENATE(BD$4,"++"),NieStac!$T17))=0,IF(ISERR(FIND(CONCATENATE(BD$4,"+++"),NieStac!$T17))=0,"+++","++"),"+"),"-"),"-")</f>
        <v>-</v>
      </c>
      <c r="BE11" s="204" t="str">
        <f>IF(ISERR(FIND(BE$4,NieStac!$T17))=0,IF(ISERR(FIND(CONCATENATE(BE$4,"+"),NieStac!$T17))=0,IF(ISERR(FIND(CONCATENATE(BE$4,"++"),NieStac!$T17))=0,IF(ISERR(FIND(CONCATENATE(BE$4,"+++"),NieStac!$T17))=0,"+++","++"),"+"),"-"),"-")</f>
        <v>-</v>
      </c>
    </row>
    <row r="12" spans="1:57" ht="12.75" customHeight="1">
      <c r="A12" s="203" t="str">
        <f>NieStac!C18</f>
        <v>Sterowanie adaptacyjne</v>
      </c>
      <c r="B12" s="204" t="str">
        <f>IF(ISERR(FIND(B$4,NieStac!$R18))=FALSE(),IF(ISERR(FIND(CONCATENATE(B$4,"+"),NieStac!$R18))=FALSE(),IF(ISERR(FIND(CONCATENATE(B$4,"++"),NieStac!$R18))=FALSE(),IF(ISERR(FIND(CONCATENATE(B$4,"+++"),NieStac!$R18))=FALSE(),"+++","++"),"+")," ")," ")</f>
        <v>+</v>
      </c>
      <c r="C12" s="204" t="str">
        <f>IF(ISERR(FIND(C$4,NieStac!$R18))=FALSE(),IF(ISERR(FIND(CONCATENATE(C$4,"+"),NieStac!$R18))=FALSE(),IF(ISERR(FIND(CONCATENATE(C$4,"++"),NieStac!$R18))=FALSE(),IF(ISERR(FIND(CONCATENATE(C$4,"+++"),NieStac!$R18))=FALSE(),"+++","++"),"+")," ")," ")</f>
        <v xml:space="preserve"> </v>
      </c>
      <c r="D12" s="204" t="str">
        <f>IF(ISERR(FIND(D$4,NieStac!$R18))=FALSE(),IF(ISERR(FIND(CONCATENATE(D$4,"+"),NieStac!$R18))=FALSE(),IF(ISERR(FIND(CONCATENATE(D$4,"++"),NieStac!$R18))=FALSE(),IF(ISERR(FIND(CONCATENATE(D$4,"+++"),NieStac!$R18))=FALSE(),"+++","++"),"+")," ")," ")</f>
        <v xml:space="preserve"> </v>
      </c>
      <c r="E12" s="204" t="str">
        <f>IF(ISERR(FIND(E$4,NieStac!$R18))=FALSE(),IF(ISERR(FIND(CONCATENATE(E$4,"+"),NieStac!$R18))=FALSE(),IF(ISERR(FIND(CONCATENATE(E$4,"++"),NieStac!$R18))=FALSE(),IF(ISERR(FIND(CONCATENATE(E$4,"+++"),NieStac!$R18))=FALSE(),"+++","++"),"+")," ")," ")</f>
        <v xml:space="preserve"> </v>
      </c>
      <c r="F12" s="204" t="str">
        <f>IF(ISERR(FIND(F$4,NieStac!$R18))=FALSE(),IF(ISERR(FIND(CONCATENATE(F$4,"+"),NieStac!$R18))=FALSE(),IF(ISERR(FIND(CONCATENATE(F$4,"++"),NieStac!$R18))=FALSE(),IF(ISERR(FIND(CONCATENATE(F$4,"+++"),NieStac!$R18))=FALSE(),"+++","++"),"+")," ")," ")</f>
        <v>+++</v>
      </c>
      <c r="G12" s="204" t="str">
        <f>IF(ISERR(FIND(G$4,NieStac!$R18))=FALSE(),IF(ISERR(FIND(CONCATENATE(G$4,"+"),NieStac!$R18))=FALSE(),IF(ISERR(FIND(CONCATENATE(G$4,"++"),NieStac!$R18))=FALSE(),IF(ISERR(FIND(CONCATENATE(G$4,"+++"),NieStac!$R18))=FALSE(),"+++","++"),"+")," ")," ")</f>
        <v xml:space="preserve"> </v>
      </c>
      <c r="H12" s="204" t="str">
        <f>IF(ISERR(FIND(H$4,NieStac!$R18))=FALSE(),IF(ISERR(FIND(CONCATENATE(H$4,"+"),NieStac!$R18))=FALSE(),IF(ISERR(FIND(CONCATENATE(H$4,"++"),NieStac!$R18))=FALSE(),IF(ISERR(FIND(CONCATENATE(H$4,"+++"),NieStac!$R18))=FALSE(),"+++","++"),"+")," ")," ")</f>
        <v xml:space="preserve"> </v>
      </c>
      <c r="I12" s="204" t="str">
        <f>IF(ISERR(FIND(I$4,NieStac!$R18))=FALSE(),IF(ISERR(FIND(CONCATENATE(I$4,"+"),NieStac!$R18))=FALSE(),IF(ISERR(FIND(CONCATENATE(I$4,"++"),NieStac!$R18))=FALSE(),IF(ISERR(FIND(CONCATENATE(I$4,"+++"),NieStac!$R18))=FALSE(),"+++","++"),"+")," ")," ")</f>
        <v xml:space="preserve"> </v>
      </c>
      <c r="J12" s="204" t="str">
        <f>IF(ISERR(FIND(J$4,NieStac!$R18))=FALSE(),IF(ISERR(FIND(CONCATENATE(J$4,"+"),NieStac!$R18))=FALSE(),IF(ISERR(FIND(CONCATENATE(J$4,"++"),NieStac!$R18))=FALSE(),IF(ISERR(FIND(CONCATENATE(J$4,"+++"),NieStac!$R18))=FALSE(),"+++","++"),"+")," ")," ")</f>
        <v>+++</v>
      </c>
      <c r="K12" s="204" t="str">
        <f>IF(ISERR(FIND(K$4,NieStac!$R18))=FALSE(),IF(ISERR(FIND(CONCATENATE(K$4,"+"),NieStac!$R18))=FALSE(),IF(ISERR(FIND(CONCATENATE(K$4,"++"),NieStac!$R18))=FALSE(),IF(ISERR(FIND(CONCATENATE(K$4,"+++"),NieStac!$R18))=FALSE(),"+++","++"),"+")," ")," ")</f>
        <v xml:space="preserve"> </v>
      </c>
      <c r="L12" s="204" t="str">
        <f>IF(ISERR(FIND(L$4,NieStac!$R18))=FALSE(),IF(ISERR(FIND(CONCATENATE(L$4,"+"),NieStac!$R18))=FALSE(),IF(ISERR(FIND(CONCATENATE(L$4,"++"),NieStac!$R18))=FALSE(),IF(ISERR(FIND(CONCATENATE(L$4,"+++"),NieStac!$R18))=FALSE(),"+++","++"),"+")," ")," ")</f>
        <v xml:space="preserve"> </v>
      </c>
      <c r="M12" s="204" t="str">
        <f>IF(ISERR(FIND(M$4,NieStac!$R18))=FALSE(),IF(ISERR(FIND(CONCATENATE(M$4,"+"),NieStac!$R18))=FALSE(),IF(ISERR(FIND(CONCATENATE(M$4,"++"),NieStac!$R18))=FALSE(),IF(ISERR(FIND(CONCATENATE(M$4,"+++"),NieStac!$R18))=FALSE(),"+++","++"),"+")," ")," ")</f>
        <v xml:space="preserve"> </v>
      </c>
      <c r="N12" s="204" t="str">
        <f>IF(ISERR(FIND(N$4,NieStac!$R18))=FALSE(),IF(ISERR(FIND(CONCATENATE(N$4,"+"),NieStac!$R18))=FALSE(),IF(ISERR(FIND(CONCATENATE(N$4,"++"),NieStac!$R18))=FALSE(),IF(ISERR(FIND(CONCATENATE(N$4,"+++"),NieStac!$R18))=FALSE(),"+++","++"),"+")," ")," ")</f>
        <v xml:space="preserve"> </v>
      </c>
      <c r="O12" s="204" t="str">
        <f>IF(ISERR(FIND(O$4,NieStac!$R18))=FALSE(),IF(ISERR(FIND(CONCATENATE(O$4,"+"),NieStac!$R18))=FALSE(),IF(ISERR(FIND(CONCATENATE(O$4,"++"),NieStac!$R18))=FALSE(),IF(ISERR(FIND(CONCATENATE(O$4,"+++"),NieStac!$R18))=FALSE(),"+++","++"),"+")," ")," ")</f>
        <v xml:space="preserve"> </v>
      </c>
      <c r="P12" s="204" t="str">
        <f>IF(ISERR(FIND(P$4,NieStac!$R18))=FALSE(),IF(ISERR(FIND(CONCATENATE(P$4,"+"),NieStac!$R18))=FALSE(),IF(ISERR(FIND(CONCATENATE(P$4,"++"),NieStac!$R18))=FALSE(),IF(ISERR(FIND(CONCATENATE(P$4,"+++"),NieStac!$R18))=FALSE(),"+++","++"),"+")," ")," ")</f>
        <v xml:space="preserve"> </v>
      </c>
      <c r="Q12" s="204" t="str">
        <f>IF(ISERR(FIND(Q$4,NieStac!$R18))=FALSE(),IF(ISERR(FIND(CONCATENATE(Q$4,"+"),NieStac!$R18))=FALSE(),IF(ISERR(FIND(CONCATENATE(Q$4,"++"),NieStac!$R18))=FALSE(),IF(ISERR(FIND(CONCATENATE(Q$4,"+++"),NieStac!$R18))=FALSE(),"+++","++"),"+")," ")," ")</f>
        <v xml:space="preserve"> </v>
      </c>
      <c r="R12" s="204" t="str">
        <f>IF(ISERR(FIND(R$4,NieStac!$R18))=FALSE(),IF(ISERR(FIND(CONCATENATE(R$4,"+"),NieStac!$R18))=FALSE(),IF(ISERR(FIND(CONCATENATE(R$4,"++"),NieStac!$R18))=FALSE(),IF(ISERR(FIND(CONCATENATE(R$4,"+++"),NieStac!$R18))=FALSE(),"+++","++"),"+")," ")," ")</f>
        <v xml:space="preserve"> </v>
      </c>
      <c r="S12" s="204" t="str">
        <f>IF(ISERR(FIND(S$4,NieStac!$R18))=FALSE(),IF(ISERR(FIND(CONCATENATE(S$4,"+"),NieStac!$R18))=FALSE(),IF(ISERR(FIND(CONCATENATE(S$4,"++"),NieStac!$R18))=FALSE(),IF(ISERR(FIND(CONCATENATE(S$4,"+++"),NieStac!$R18))=FALSE(),"+++","++"),"+")," ")," ")</f>
        <v xml:space="preserve"> </v>
      </c>
      <c r="T12" s="205" t="str">
        <f>NieStac!C18</f>
        <v>Sterowanie adaptacyjne</v>
      </c>
      <c r="U12" s="204" t="str">
        <f>IF(ISERR(FIND(U$4,NieStac!$S18))=FALSE(),IF(ISERR(FIND(CONCATENATE(U$4,"+"),NieStac!$S18))=FALSE(),IF(ISERR(FIND(CONCATENATE(U$4,"++"),NieStac!$S18))=FALSE(),IF(ISERR(FIND(CONCATENATE(U$4,"+++"),NieStac!$S18))=FALSE(),"+++","++"),"+")," ")," ")</f>
        <v xml:space="preserve"> </v>
      </c>
      <c r="V12" s="204" t="str">
        <f>IF(ISERR(FIND(V$4,NieStac!$S18))=FALSE(),IF(ISERR(FIND(CONCATENATE(V$4,"+"),NieStac!$S18))=FALSE(),IF(ISERR(FIND(CONCATENATE(V$4,"++"),NieStac!$S18))=FALSE(),IF(ISERR(FIND(CONCATENATE(V$4,"+++"),NieStac!$S18))=FALSE(),"+++","++"),"+")," ")," ")</f>
        <v xml:space="preserve"> </v>
      </c>
      <c r="W12" s="204" t="str">
        <f>IF(ISERR(FIND(W$4,NieStac!$S18))=FALSE(),IF(ISERR(FIND(CONCATENATE(W$4,"+"),NieStac!$S18))=FALSE(),IF(ISERR(FIND(CONCATENATE(W$4,"++"),NieStac!$S18))=FALSE(),IF(ISERR(FIND(CONCATENATE(W$4,"+++"),NieStac!$S18))=FALSE(),"+++","++"),"+")," ")," ")</f>
        <v xml:space="preserve"> </v>
      </c>
      <c r="X12" s="204" t="str">
        <f>IF(ISERR(FIND(X$4,NieStac!$S18))=FALSE(),IF(ISERR(FIND(CONCATENATE(X$4,"+"),NieStac!$S18))=FALSE(),IF(ISERR(FIND(CONCATENATE(X$4,"++"),NieStac!$S18))=FALSE(),IF(ISERR(FIND(CONCATENATE(X$4,"+++"),NieStac!$S18))=FALSE(),"+++","++"),"+")," ")," ")</f>
        <v xml:space="preserve"> </v>
      </c>
      <c r="Y12" s="204" t="str">
        <f>IF(ISERR(FIND(Y$4,NieStac!$S18))=FALSE(),IF(ISERR(FIND(CONCATENATE(Y$4,"+"),NieStac!$S18))=FALSE(),IF(ISERR(FIND(CONCATENATE(Y$4,"++"),NieStac!$S18))=FALSE(),IF(ISERR(FIND(CONCATENATE(Y$4,"+++"),NieStac!$S18))=FALSE(),"+++","++"),"+")," ")," ")</f>
        <v xml:space="preserve"> </v>
      </c>
      <c r="Z12" s="204" t="str">
        <f>IF(ISERR(FIND(Z$4,NieStac!$S18))=FALSE(),IF(ISERR(FIND(CONCATENATE(Z$4,"+"),NieStac!$S18))=FALSE(),IF(ISERR(FIND(CONCATENATE(Z$4,"++"),NieStac!$S18))=FALSE(),IF(ISERR(FIND(CONCATENATE(Z$4,"+++"),NieStac!$S18))=FALSE(),"+++","++"),"+")," ")," ")</f>
        <v xml:space="preserve"> </v>
      </c>
      <c r="AA12" s="204" t="str">
        <f>IF(ISERR(FIND(AA$4,NieStac!$S18))=FALSE(),IF(ISERR(FIND(CONCATENATE(AA$4,"+"),NieStac!$S18))=FALSE(),IF(ISERR(FIND(CONCATENATE(AA$4,"++"),NieStac!$S18))=FALSE(),IF(ISERR(FIND(CONCATENATE(AA$4,"+++"),NieStac!$S18))=FALSE(),"+++","++"),"+")," ")," ")</f>
        <v xml:space="preserve"> </v>
      </c>
      <c r="AB12" s="204" t="str">
        <f>IF(ISERR(FIND(AB$4,NieStac!$S18))=FALSE(),IF(ISERR(FIND(CONCATENATE(AB$4,"+"),NieStac!$S18))=FALSE(),IF(ISERR(FIND(CONCATENATE(AB$4,"++"),NieStac!$S18))=FALSE(),IF(ISERR(FIND(CONCATENATE(AB$4,"+++"),NieStac!$S18))=FALSE(),"+++","++"),"+")," ")," ")</f>
        <v>+</v>
      </c>
      <c r="AC12" s="204" t="str">
        <f>IF(ISERR(FIND(AC$4,NieStac!$S18))=FALSE(),IF(ISERR(FIND(CONCATENATE(AC$4,"+"),NieStac!$S18))=FALSE(),IF(ISERR(FIND(CONCATENATE(AC$4,"++"),NieStac!$S18))=FALSE(),IF(ISERR(FIND(CONCATENATE(AC$4,"+++"),NieStac!$S18))=FALSE(),"+++","++"),"+")," ")," ")</f>
        <v>+++</v>
      </c>
      <c r="AD12" s="204" t="str">
        <f>IF(ISERR(FIND(AD$4,NieStac!$S18))=FALSE(),IF(ISERR(FIND(CONCATENATE(AD$4,"+"),NieStac!$S18))=FALSE(),IF(ISERR(FIND(CONCATENATE(AD$4,"++"),NieStac!$S18))=FALSE(),IF(ISERR(FIND(CONCATENATE(AD$4,"+++"),NieStac!$S18))=FALSE(),"+++","++"),"+")," ")," ")</f>
        <v>+++</v>
      </c>
      <c r="AE12" s="204" t="str">
        <f>IF(ISERR(FIND(AE$4,NieStac!$S18))=FALSE(),IF(ISERR(FIND(CONCATENATE(AE$4,"+"),NieStac!$S18))=FALSE(),IF(ISERR(FIND(CONCATENATE(AE$4,"++"),NieStac!$S18))=FALSE(),IF(ISERR(FIND(CONCATENATE(AE$4,"+++"),NieStac!$S18))=FALSE(),"+++","++"),"+")," ")," ")</f>
        <v xml:space="preserve"> </v>
      </c>
      <c r="AF12" s="204" t="str">
        <f>IF(ISERR(FIND(AF$4,NieStac!$S18))=FALSE(),IF(ISERR(FIND(CONCATENATE(AF$4,"+"),NieStac!$S18))=FALSE(),IF(ISERR(FIND(CONCATENATE(AF$4,"++"),NieStac!$S18))=FALSE(),IF(ISERR(FIND(CONCATENATE(AF$4,"+++"),NieStac!$S18))=FALSE(),"+++","++"),"+")," ")," ")</f>
        <v xml:space="preserve"> </v>
      </c>
      <c r="AG12" s="204" t="str">
        <f>IF(ISERR(FIND(AG$4,NieStac!$S18))=FALSE(),IF(ISERR(FIND(CONCATENATE(AG$4,"+"),NieStac!$S18))=FALSE(),IF(ISERR(FIND(CONCATENATE(AG$4,"++"),NieStac!$S18))=FALSE(),IF(ISERR(FIND(CONCATENATE(AG$4,"+++"),NieStac!$S18))=FALSE(),"+++","++"),"+")," ")," ")</f>
        <v xml:space="preserve"> </v>
      </c>
      <c r="AH12" s="204" t="str">
        <f>IF(ISERR(FIND(AH$4,NieStac!$S18))=FALSE(),IF(ISERR(FIND(CONCATENATE(AH$4,"+"),NieStac!$S18))=FALSE(),IF(ISERR(FIND(CONCATENATE(AH$4,"++"),NieStac!$S18))=FALSE(),IF(ISERR(FIND(CONCATENATE(AH$4,"+++"),NieStac!$S18))=FALSE(),"+++","++"),"+")," ")," ")</f>
        <v xml:space="preserve"> </v>
      </c>
      <c r="AI12" s="204" t="str">
        <f>IF(ISERR(FIND(AI$4,NieStac!$S18))=FALSE(),IF(ISERR(FIND(CONCATENATE(AI$4,"+"),NieStac!$S18))=FALSE(),IF(ISERR(FIND(CONCATENATE(AI$4,"++"),NieStac!$S18))=FALSE(),IF(ISERR(FIND(CONCATENATE(AI$4,"+++"),NieStac!$S18))=FALSE(),"+++","++"),"+")," ")," ")</f>
        <v>++</v>
      </c>
      <c r="AJ12" s="204" t="str">
        <f>IF(ISERR(FIND(AJ$4,NieStac!$S18))=FALSE(),IF(ISERR(FIND(CONCATENATE(AJ$4,"+"),NieStac!$S18))=FALSE(),IF(ISERR(FIND(CONCATENATE(AJ$4,"++"),NieStac!$S18))=FALSE(),IF(ISERR(FIND(CONCATENATE(AJ$4,"+++"),NieStac!$S18))=FALSE(),"+++","++"),"+")," ")," ")</f>
        <v xml:space="preserve"> </v>
      </c>
      <c r="AK12" s="204" t="str">
        <f>IF(ISERR(FIND(AK$4,NieStac!$S18))=FALSE(),IF(ISERR(FIND(CONCATENATE(AK$4,"+"),NieStac!$S18))=FALSE(),IF(ISERR(FIND(CONCATENATE(AK$4,"++"),NieStac!$S18))=FALSE(),IF(ISERR(FIND(CONCATENATE(AK$4,"+++"),NieStac!$S18))=FALSE(),"+++","++"),"+")," ")," ")</f>
        <v xml:space="preserve"> </v>
      </c>
      <c r="AL12" s="204" t="str">
        <f>IF(ISERR(FIND(AL$4,NieStac!$S18))=FALSE(),IF(ISERR(FIND(CONCATENATE(AL$4,"+"),NieStac!$S18))=FALSE(),IF(ISERR(FIND(CONCATENATE(AL$4,"++"),NieStac!$S18))=FALSE(),IF(ISERR(FIND(CONCATENATE(AL$4,"+++"),NieStac!$S18))=FALSE(),"+++","++"),"+")," ")," ")</f>
        <v xml:space="preserve"> </v>
      </c>
      <c r="AM12" s="204" t="str">
        <f>IF(ISERR(FIND(AM$4,NieStac!$S18))=FALSE(),IF(ISERR(FIND(CONCATENATE(AM$4,"+"),NieStac!$S18))=FALSE(),IF(ISERR(FIND(CONCATENATE(AM$4,"++"),NieStac!$S18))=FALSE(),IF(ISERR(FIND(CONCATENATE(AM$4,"+++"),NieStac!$S18))=FALSE(),"+++","++"),"+")," ")," ")</f>
        <v xml:space="preserve"> </v>
      </c>
      <c r="AN12" s="204" t="str">
        <f>IF(ISERR(FIND(AN$4,NieStac!$S18))=FALSE(),IF(ISERR(FIND(CONCATENATE(AN$4,"+"),NieStac!$S18))=FALSE(),IF(ISERR(FIND(CONCATENATE(AN$4,"++"),NieStac!$S18))=FALSE(),IF(ISERR(FIND(CONCATENATE(AN$4,"+++"),NieStac!$S18))=FALSE(),"+++","++"),"+")," ")," ")</f>
        <v xml:space="preserve"> </v>
      </c>
      <c r="AO12" s="204" t="str">
        <f>IF(ISERR(FIND(AO$4,NieStac!$S18))=FALSE(),IF(ISERR(FIND(CONCATENATE(AO$4,"+"),NieStac!$S18))=FALSE(),IF(ISERR(FIND(CONCATENATE(AO$4,"++"),NieStac!$S18))=FALSE(),IF(ISERR(FIND(CONCATENATE(AO$4,"+++"),NieStac!$S18))=FALSE(),"+++","++"),"+")," ")," ")</f>
        <v xml:space="preserve"> </v>
      </c>
      <c r="AP12" s="204" t="str">
        <f>IF(ISERR(FIND(AP$4,NieStac!$S18))=FALSE(),IF(ISERR(FIND(CONCATENATE(AP$4,"+"),NieStac!$S18))=FALSE(),IF(ISERR(FIND(CONCATENATE(AP$4,"++"),NieStac!$S18))=FALSE(),IF(ISERR(FIND(CONCATENATE(AP$4,"+++"),NieStac!$S18))=FALSE(),"+++","++"),"+")," ")," ")</f>
        <v>++</v>
      </c>
      <c r="AQ12" s="204" t="str">
        <f>IF(ISERR(FIND(AQ$4,NieStac!$S18))=FALSE(),IF(ISERR(FIND(CONCATENATE(AQ$4,"+"),NieStac!$S18))=FALSE(),IF(ISERR(FIND(CONCATENATE(AQ$4,"++"),NieStac!$S18))=FALSE(),IF(ISERR(FIND(CONCATENATE(AQ$4,"+++"),NieStac!$S18))=FALSE(),"+++","++"),"+")," ")," ")</f>
        <v xml:space="preserve"> </v>
      </c>
      <c r="AR12" s="204" t="str">
        <f>IF(ISERR(FIND(AR$4,NieStac!$S18))=FALSE(),IF(ISERR(FIND(CONCATENATE(AR$4,"+"),NieStac!$S18))=FALSE(),IF(ISERR(FIND(CONCATENATE(AR$4,"++"),NieStac!$S18))=FALSE(),IF(ISERR(FIND(CONCATENATE(AR$4,"+++"),NieStac!$S18))=FALSE(),"+++","++"),"+")," ")," ")</f>
        <v xml:space="preserve"> </v>
      </c>
      <c r="AS12" s="204" t="str">
        <f>IF(ISERR(FIND(AS$4,NieStac!$S18))=FALSE(),IF(ISERR(FIND(CONCATENATE(AS$4,"+"),NieStac!$S18))=FALSE(),IF(ISERR(FIND(CONCATENATE(AS$4,"++"),NieStac!$S18))=FALSE(),IF(ISERR(FIND(CONCATENATE(AS$4,"+++"),NieStac!$S18))=FALSE(),"+++","++"),"+")," ")," ")</f>
        <v xml:space="preserve"> </v>
      </c>
      <c r="AT12" s="204" t="str">
        <f>IF(ISERR(FIND(AT$4,NieStac!$S18))=FALSE(),IF(ISERR(FIND(CONCATENATE(AT$4,"+"),NieStac!$S18))=FALSE(),IF(ISERR(FIND(CONCATENATE(AT$4,"++"),NieStac!$S18))=FALSE(),IF(ISERR(FIND(CONCATENATE(AT$4,"+++"),NieStac!$S18))=FALSE(),"+++","++"),"+")," ")," ")</f>
        <v xml:space="preserve"> </v>
      </c>
      <c r="AU12" s="204" t="str">
        <f>IF(ISERR(FIND(AU$4,NieStac!$S18))=FALSE(),IF(ISERR(FIND(CONCATENATE(AU$4,"+"),NieStac!$S18))=FALSE(),IF(ISERR(FIND(CONCATENATE(AU$4,"++"),NieStac!$S18))=FALSE(),IF(ISERR(FIND(CONCATENATE(AU$4,"+++"),NieStac!$S18))=FALSE(),"+++","++"),"+")," ")," ")</f>
        <v xml:space="preserve"> </v>
      </c>
      <c r="AV12" s="205" t="str">
        <f>NieStac!C18</f>
        <v>Sterowanie adaptacyjne</v>
      </c>
      <c r="AW12" s="204" t="str">
        <f>IF(ISERR(FIND(AW$4,NieStac!$T18))=FALSE(),IF(ISERR(FIND(CONCATENATE(AW$4,"+"),NieStac!$T18))=FALSE(),IF(ISERR(FIND(CONCATENATE(AW$4,"++"),NieStac!$T18))=FALSE(),IF(ISERR(FIND(CONCATENATE(AW$4,"+++"),NieStac!$T18))=FALSE(),"+++","++"),"+")," ")," ")</f>
        <v xml:space="preserve"> </v>
      </c>
      <c r="AX12" s="204" t="str">
        <f>IF(ISERR(FIND(AX$4,NieStac!$T18))=FALSE(),IF(ISERR(FIND(CONCATENATE(AX$4,"+"),NieStac!$T18))=FALSE(),IF(ISERR(FIND(CONCATENATE(AX$4,"++"),NieStac!$T18))=FALSE(),IF(ISERR(FIND(CONCATENATE(AX$4,"+++"),NieStac!$T18))=FALSE(),"+++","++"),"+")," ")," ")</f>
        <v xml:space="preserve"> </v>
      </c>
      <c r="AY12" s="204" t="str">
        <f>IF(ISERR(FIND(AY$4,NieStac!$T18))=FALSE(),IF(ISERR(FIND(CONCATENATE(AY$4,"+"),NieStac!$T18))=FALSE(),IF(ISERR(FIND(CONCATENATE(AY$4,"++"),NieStac!$T18))=FALSE(),IF(ISERR(FIND(CONCATENATE(AY$4,"+++"),NieStac!$T18))=FALSE(),"+++","++"),"+")," ")," ")</f>
        <v>+</v>
      </c>
      <c r="AZ12" s="204" t="str">
        <f>IF(ISERR(FIND(AZ$4,NieStac!$T18))=FALSE(),IF(ISERR(FIND(CONCATENATE(AZ$4,"+"),NieStac!$T18))=FALSE(),IF(ISERR(FIND(CONCATENATE(AZ$4,"++"),NieStac!$T18))=FALSE(),IF(ISERR(FIND(CONCATENATE(AZ$4,"+++"),NieStac!$T18))=FALSE(),"+++","++"),"+")," ")," ")</f>
        <v>++</v>
      </c>
      <c r="BA12" s="204" t="str">
        <f>IF(ISERR(FIND(BA$4,NieStac!$T18))=FALSE(),IF(ISERR(FIND(CONCATENATE(BA$4,"+"),NieStac!$T18))=FALSE(),IF(ISERR(FIND(CONCATENATE(BA$4,"++"),NieStac!$T18))=FALSE(),IF(ISERR(FIND(CONCATENATE(BA$4,"+++"),NieStac!$T18))=FALSE(),"+++","++"),"+")," ")," ")</f>
        <v xml:space="preserve"> </v>
      </c>
      <c r="BB12" s="204" t="str">
        <f>IF(ISERR(FIND(BB$4,NieStac!$T18))=FALSE(),IF(ISERR(FIND(CONCATENATE(BB$4,"+"),NieStac!$T18))=FALSE(),IF(ISERR(FIND(CONCATENATE(BB$4,"++"),NieStac!$T18))=FALSE(),IF(ISERR(FIND(CONCATENATE(BB$4,"+++"),NieStac!$T18))=FALSE(),"+++","++"),"+")," ")," ")</f>
        <v xml:space="preserve"> </v>
      </c>
      <c r="BC12" s="204" t="str">
        <f>IF(ISERR(FIND(BC$4,NieStac!$T18))=0,IF(ISERR(FIND(CONCATENATE(BC$4,"+"),NieStac!$T18))=0,IF(ISERR(FIND(CONCATENATE(BC$4,"++"),NieStac!$T18))=0,IF(ISERR(FIND(CONCATENATE(BC$4,"+++"),NieStac!$T18))=0,"+++","++"),"+"),"-"),"-")</f>
        <v>-</v>
      </c>
      <c r="BD12" s="204" t="str">
        <f>IF(ISERR(FIND(BD$4,NieStac!$T18))=0,IF(ISERR(FIND(CONCATENATE(BD$4,"+"),NieStac!$T18))=0,IF(ISERR(FIND(CONCATENATE(BD$4,"++"),NieStac!$T18))=0,IF(ISERR(FIND(CONCATENATE(BD$4,"+++"),NieStac!$T18))=0,"+++","++"),"+"),"-"),"-")</f>
        <v>-</v>
      </c>
      <c r="BE12" s="204" t="str">
        <f>IF(ISERR(FIND(BE$4,NieStac!$T18))=0,IF(ISERR(FIND(CONCATENATE(BE$4,"+"),NieStac!$T18))=0,IF(ISERR(FIND(CONCATENATE(BE$4,"++"),NieStac!$T18))=0,IF(ISERR(FIND(CONCATENATE(BE$4,"+++"),NieStac!$T18))=0,"+++","++"),"+"),"-"),"-")</f>
        <v>-</v>
      </c>
    </row>
    <row r="13" spans="1:57" ht="12.75" customHeight="1">
      <c r="A13" s="203" t="str">
        <f>NieStac!C19</f>
        <v>Nieliniowa teoria sterowania</v>
      </c>
      <c r="B13" s="204" t="str">
        <f>IF(ISERR(FIND(B$4,NieStac!$R19))=FALSE(),IF(ISERR(FIND(CONCATENATE(B$4,"+"),NieStac!$R19))=FALSE(),IF(ISERR(FIND(CONCATENATE(B$4,"++"),NieStac!$R19))=FALSE(),IF(ISERR(FIND(CONCATENATE(B$4,"+++"),NieStac!$R19))=FALSE(),"+++","++"),"+")," ")," ")</f>
        <v>+++</v>
      </c>
      <c r="C13" s="204" t="str">
        <f>IF(ISERR(FIND(C$4,NieStac!$R19))=FALSE(),IF(ISERR(FIND(CONCATENATE(C$4,"+"),NieStac!$R19))=FALSE(),IF(ISERR(FIND(CONCATENATE(C$4,"++"),NieStac!$R19))=FALSE(),IF(ISERR(FIND(CONCATENATE(C$4,"+++"),NieStac!$R19))=FALSE(),"+++","++"),"+")," ")," ")</f>
        <v xml:space="preserve"> </v>
      </c>
      <c r="D13" s="204" t="str">
        <f>IF(ISERR(FIND(D$4,NieStac!$R19))=FALSE(),IF(ISERR(FIND(CONCATENATE(D$4,"+"),NieStac!$R19))=FALSE(),IF(ISERR(FIND(CONCATENATE(D$4,"++"),NieStac!$R19))=FALSE(),IF(ISERR(FIND(CONCATENATE(D$4,"+++"),NieStac!$R19))=FALSE(),"+++","++"),"+")," ")," ")</f>
        <v xml:space="preserve"> </v>
      </c>
      <c r="E13" s="204" t="str">
        <f>IF(ISERR(FIND(E$4,NieStac!$R19))=FALSE(),IF(ISERR(FIND(CONCATENATE(E$4,"+"),NieStac!$R19))=FALSE(),IF(ISERR(FIND(CONCATENATE(E$4,"++"),NieStac!$R19))=FALSE(),IF(ISERR(FIND(CONCATENATE(E$4,"+++"),NieStac!$R19))=FALSE(),"+++","++"),"+")," ")," ")</f>
        <v xml:space="preserve"> </v>
      </c>
      <c r="F13" s="204" t="str">
        <f>IF(ISERR(FIND(F$4,NieStac!$R19))=FALSE(),IF(ISERR(FIND(CONCATENATE(F$4,"+"),NieStac!$R19))=FALSE(),IF(ISERR(FIND(CONCATENATE(F$4,"++"),NieStac!$R19))=FALSE(),IF(ISERR(FIND(CONCATENATE(F$4,"+++"),NieStac!$R19))=FALSE(),"+++","++"),"+")," ")," ")</f>
        <v xml:space="preserve"> </v>
      </c>
      <c r="G13" s="204" t="str">
        <f>IF(ISERR(FIND(G$4,NieStac!$R19))=FALSE(),IF(ISERR(FIND(CONCATENATE(G$4,"+"),NieStac!$R19))=FALSE(),IF(ISERR(FIND(CONCATENATE(G$4,"++"),NieStac!$R19))=FALSE(),IF(ISERR(FIND(CONCATENATE(G$4,"+++"),NieStac!$R19))=FALSE(),"+++","++"),"+")," ")," ")</f>
        <v xml:space="preserve"> </v>
      </c>
      <c r="H13" s="204" t="str">
        <f>IF(ISERR(FIND(H$4,NieStac!$R19))=FALSE(),IF(ISERR(FIND(CONCATENATE(H$4,"+"),NieStac!$R19))=FALSE(),IF(ISERR(FIND(CONCATENATE(H$4,"++"),NieStac!$R19))=FALSE(),IF(ISERR(FIND(CONCATENATE(H$4,"+++"),NieStac!$R19))=FALSE(),"+++","++"),"+")," ")," ")</f>
        <v>+++</v>
      </c>
      <c r="I13" s="204" t="str">
        <f>IF(ISERR(FIND(I$4,NieStac!$R19))=FALSE(),IF(ISERR(FIND(CONCATENATE(I$4,"+"),NieStac!$R19))=FALSE(),IF(ISERR(FIND(CONCATENATE(I$4,"++"),NieStac!$R19))=FALSE(),IF(ISERR(FIND(CONCATENATE(I$4,"+++"),NieStac!$R19))=FALSE(),"+++","++"),"+")," ")," ")</f>
        <v xml:space="preserve"> </v>
      </c>
      <c r="J13" s="204" t="str">
        <f>IF(ISERR(FIND(J$4,NieStac!$R19))=FALSE(),IF(ISERR(FIND(CONCATENATE(J$4,"+"),NieStac!$R19))=FALSE(),IF(ISERR(FIND(CONCATENATE(J$4,"++"),NieStac!$R19))=FALSE(),IF(ISERR(FIND(CONCATENATE(J$4,"+++"),NieStac!$R19))=FALSE(),"+++","++"),"+")," ")," ")</f>
        <v xml:space="preserve"> </v>
      </c>
      <c r="K13" s="204" t="str">
        <f>IF(ISERR(FIND(K$4,NieStac!$R19))=FALSE(),IF(ISERR(FIND(CONCATENATE(K$4,"+"),NieStac!$R19))=FALSE(),IF(ISERR(FIND(CONCATENATE(K$4,"++"),NieStac!$R19))=FALSE(),IF(ISERR(FIND(CONCATENATE(K$4,"+++"),NieStac!$R19))=FALSE(),"+++","++"),"+")," ")," ")</f>
        <v xml:space="preserve"> </v>
      </c>
      <c r="L13" s="204" t="str">
        <f>IF(ISERR(FIND(L$4,NieStac!$R19))=FALSE(),IF(ISERR(FIND(CONCATENATE(L$4,"+"),NieStac!$R19))=FALSE(),IF(ISERR(FIND(CONCATENATE(L$4,"++"),NieStac!$R19))=FALSE(),IF(ISERR(FIND(CONCATENATE(L$4,"+++"),NieStac!$R19))=FALSE(),"+++","++"),"+")," ")," ")</f>
        <v>+++</v>
      </c>
      <c r="M13" s="204" t="str">
        <f>IF(ISERR(FIND(M$4,NieStac!$R19))=FALSE(),IF(ISERR(FIND(CONCATENATE(M$4,"+"),NieStac!$R19))=FALSE(),IF(ISERR(FIND(CONCATENATE(M$4,"++"),NieStac!$R19))=FALSE(),IF(ISERR(FIND(CONCATENATE(M$4,"+++"),NieStac!$R19))=FALSE(),"+++","++"),"+")," ")," ")</f>
        <v>+++</v>
      </c>
      <c r="N13" s="204" t="str">
        <f>IF(ISERR(FIND(N$4,NieStac!$R19))=FALSE(),IF(ISERR(FIND(CONCATENATE(N$4,"+"),NieStac!$R19))=FALSE(),IF(ISERR(FIND(CONCATENATE(N$4,"++"),NieStac!$R19))=FALSE(),IF(ISERR(FIND(CONCATENATE(N$4,"+++"),NieStac!$R19))=FALSE(),"+++","++"),"+")," ")," ")</f>
        <v xml:space="preserve"> </v>
      </c>
      <c r="O13" s="204" t="str">
        <f>IF(ISERR(FIND(O$4,NieStac!$R19))=FALSE(),IF(ISERR(FIND(CONCATENATE(O$4,"+"),NieStac!$R19))=FALSE(),IF(ISERR(FIND(CONCATENATE(O$4,"++"),NieStac!$R19))=FALSE(),IF(ISERR(FIND(CONCATENATE(O$4,"+++"),NieStac!$R19))=FALSE(),"+++","++"),"+")," ")," ")</f>
        <v xml:space="preserve"> </v>
      </c>
      <c r="P13" s="204" t="str">
        <f>IF(ISERR(FIND(P$4,NieStac!$R19))=FALSE(),IF(ISERR(FIND(CONCATENATE(P$4,"+"),NieStac!$R19))=FALSE(),IF(ISERR(FIND(CONCATENATE(P$4,"++"),NieStac!$R19))=FALSE(),IF(ISERR(FIND(CONCATENATE(P$4,"+++"),NieStac!$R19))=FALSE(),"+++","++"),"+")," ")," ")</f>
        <v xml:space="preserve"> </v>
      </c>
      <c r="Q13" s="204" t="str">
        <f>IF(ISERR(FIND(Q$4,NieStac!$R19))=FALSE(),IF(ISERR(FIND(CONCATENATE(Q$4,"+"),NieStac!$R19))=FALSE(),IF(ISERR(FIND(CONCATENATE(Q$4,"++"),NieStac!$R19))=FALSE(),IF(ISERR(FIND(CONCATENATE(Q$4,"+++"),NieStac!$R19))=FALSE(),"+++","++"),"+")," ")," ")</f>
        <v xml:space="preserve"> </v>
      </c>
      <c r="R13" s="204" t="str">
        <f>IF(ISERR(FIND(R$4,NieStac!$R19))=FALSE(),IF(ISERR(FIND(CONCATENATE(R$4,"+"),NieStac!$R19))=FALSE(),IF(ISERR(FIND(CONCATENATE(R$4,"++"),NieStac!$R19))=FALSE(),IF(ISERR(FIND(CONCATENATE(R$4,"+++"),NieStac!$R19))=FALSE(),"+++","++"),"+")," ")," ")</f>
        <v xml:space="preserve"> </v>
      </c>
      <c r="S13" s="204" t="str">
        <f>IF(ISERR(FIND(S$4,NieStac!$R19))=FALSE(),IF(ISERR(FIND(CONCATENATE(S$4,"+"),NieStac!$R19))=FALSE(),IF(ISERR(FIND(CONCATENATE(S$4,"++"),NieStac!$R19))=FALSE(),IF(ISERR(FIND(CONCATENATE(S$4,"+++"),NieStac!$R19))=FALSE(),"+++","++"),"+")," ")," ")</f>
        <v xml:space="preserve"> </v>
      </c>
      <c r="T13" s="205" t="str">
        <f>NieStac!C19</f>
        <v>Nieliniowa teoria sterowania</v>
      </c>
      <c r="U13" s="204" t="str">
        <f>IF(ISERR(FIND(U$4,NieStac!$S19))=FALSE(),IF(ISERR(FIND(CONCATENATE(U$4,"+"),NieStac!$S19))=FALSE(),IF(ISERR(FIND(CONCATENATE(U$4,"++"),NieStac!$S19))=FALSE(),IF(ISERR(FIND(CONCATENATE(U$4,"+++"),NieStac!$S19))=FALSE(),"+++","++"),"+")," ")," ")</f>
        <v>+</v>
      </c>
      <c r="V13" s="204" t="str">
        <f>IF(ISERR(FIND(V$4,NieStac!$S19))=FALSE(),IF(ISERR(FIND(CONCATENATE(V$4,"+"),NieStac!$S19))=FALSE(),IF(ISERR(FIND(CONCATENATE(V$4,"++"),NieStac!$S19))=FALSE(),IF(ISERR(FIND(CONCATENATE(V$4,"+++"),NieStac!$S19))=FALSE(),"+++","++"),"+")," ")," ")</f>
        <v xml:space="preserve"> </v>
      </c>
      <c r="W13" s="204" t="str">
        <f>IF(ISERR(FIND(W$4,NieStac!$S19))=FALSE(),IF(ISERR(FIND(CONCATENATE(W$4,"+"),NieStac!$S19))=FALSE(),IF(ISERR(FIND(CONCATENATE(W$4,"++"),NieStac!$S19))=FALSE(),IF(ISERR(FIND(CONCATENATE(W$4,"+++"),NieStac!$S19))=FALSE(),"+++","++"),"+")," ")," ")</f>
        <v xml:space="preserve"> </v>
      </c>
      <c r="X13" s="204" t="str">
        <f>IF(ISERR(FIND(X$4,NieStac!$S19))=FALSE(),IF(ISERR(FIND(CONCATENATE(X$4,"+"),NieStac!$S19))=FALSE(),IF(ISERR(FIND(CONCATENATE(X$4,"++"),NieStac!$S19))=FALSE(),IF(ISERR(FIND(CONCATENATE(X$4,"+++"),NieStac!$S19))=FALSE(),"+++","++"),"+")," ")," ")</f>
        <v xml:space="preserve"> </v>
      </c>
      <c r="Y13" s="204" t="str">
        <f>IF(ISERR(FIND(Y$4,NieStac!$S19))=FALSE(),IF(ISERR(FIND(CONCATENATE(Y$4,"+"),NieStac!$S19))=FALSE(),IF(ISERR(FIND(CONCATENATE(Y$4,"++"),NieStac!$S19))=FALSE(),IF(ISERR(FIND(CONCATENATE(Y$4,"+++"),NieStac!$S19))=FALSE(),"+++","++"),"+")," ")," ")</f>
        <v xml:space="preserve"> </v>
      </c>
      <c r="Z13" s="204" t="str">
        <f>IF(ISERR(FIND(Z$4,NieStac!$S19))=FALSE(),IF(ISERR(FIND(CONCATENATE(Z$4,"+"),NieStac!$S19))=FALSE(),IF(ISERR(FIND(CONCATENATE(Z$4,"++"),NieStac!$S19))=FALSE(),IF(ISERR(FIND(CONCATENATE(Z$4,"+++"),NieStac!$S19))=FALSE(),"+++","++"),"+")," ")," ")</f>
        <v xml:space="preserve"> </v>
      </c>
      <c r="AA13" s="204" t="str">
        <f>IF(ISERR(FIND(AA$4,NieStac!$S19))=FALSE(),IF(ISERR(FIND(CONCATENATE(AA$4,"+"),NieStac!$S19))=FALSE(),IF(ISERR(FIND(CONCATENATE(AA$4,"++"),NieStac!$S19))=FALSE(),IF(ISERR(FIND(CONCATENATE(AA$4,"+++"),NieStac!$S19))=FALSE(),"+++","++"),"+")," ")," ")</f>
        <v xml:space="preserve"> </v>
      </c>
      <c r="AB13" s="204" t="str">
        <f>IF(ISERR(FIND(AB$4,NieStac!$S19))=FALSE(),IF(ISERR(FIND(CONCATENATE(AB$4,"+"),NieStac!$S19))=FALSE(),IF(ISERR(FIND(CONCATENATE(AB$4,"++"),NieStac!$S19))=FALSE(),IF(ISERR(FIND(CONCATENATE(AB$4,"+++"),NieStac!$S19))=FALSE(),"+++","++"),"+")," ")," ")</f>
        <v xml:space="preserve"> </v>
      </c>
      <c r="AC13" s="204" t="str">
        <f>IF(ISERR(FIND(AC$4,NieStac!$S19))=FALSE(),IF(ISERR(FIND(CONCATENATE(AC$4,"+"),NieStac!$S19))=FALSE(),IF(ISERR(FIND(CONCATENATE(AC$4,"++"),NieStac!$S19))=FALSE(),IF(ISERR(FIND(CONCATENATE(AC$4,"+++"),NieStac!$S19))=FALSE(),"+++","++"),"+")," ")," ")</f>
        <v>++</v>
      </c>
      <c r="AD13" s="204" t="str">
        <f>IF(ISERR(FIND(AD$4,NieStac!$S19))=FALSE(),IF(ISERR(FIND(CONCATENATE(AD$4,"+"),NieStac!$S19))=FALSE(),IF(ISERR(FIND(CONCATENATE(AD$4,"++"),NieStac!$S19))=FALSE(),IF(ISERR(FIND(CONCATENATE(AD$4,"+++"),NieStac!$S19))=FALSE(),"+++","++"),"+")," ")," ")</f>
        <v>++</v>
      </c>
      <c r="AE13" s="204" t="str">
        <f>IF(ISERR(FIND(AE$4,NieStac!$S19))=FALSE(),IF(ISERR(FIND(CONCATENATE(AE$4,"+"),NieStac!$S19))=FALSE(),IF(ISERR(FIND(CONCATENATE(AE$4,"++"),NieStac!$S19))=FALSE(),IF(ISERR(FIND(CONCATENATE(AE$4,"+++"),NieStac!$S19))=FALSE(),"+++","++"),"+")," ")," ")</f>
        <v xml:space="preserve"> </v>
      </c>
      <c r="AF13" s="204" t="str">
        <f>IF(ISERR(FIND(AF$4,NieStac!$S19))=FALSE(),IF(ISERR(FIND(CONCATENATE(AF$4,"+"),NieStac!$S19))=FALSE(),IF(ISERR(FIND(CONCATENATE(AF$4,"++"),NieStac!$S19))=FALSE(),IF(ISERR(FIND(CONCATENATE(AF$4,"+++"),NieStac!$S19))=FALSE(),"+++","++"),"+")," ")," ")</f>
        <v xml:space="preserve"> </v>
      </c>
      <c r="AG13" s="204" t="str">
        <f>IF(ISERR(FIND(AG$4,NieStac!$S19))=FALSE(),IF(ISERR(FIND(CONCATENATE(AG$4,"+"),NieStac!$S19))=FALSE(),IF(ISERR(FIND(CONCATENATE(AG$4,"++"),NieStac!$S19))=FALSE(),IF(ISERR(FIND(CONCATENATE(AG$4,"+++"),NieStac!$S19))=FALSE(),"+++","++"),"+")," ")," ")</f>
        <v xml:space="preserve"> </v>
      </c>
      <c r="AH13" s="204" t="str">
        <f>IF(ISERR(FIND(AH$4,NieStac!$S19))=FALSE(),IF(ISERR(FIND(CONCATENATE(AH$4,"+"),NieStac!$S19))=FALSE(),IF(ISERR(FIND(CONCATENATE(AH$4,"++"),NieStac!$S19))=FALSE(),IF(ISERR(FIND(CONCATENATE(AH$4,"+++"),NieStac!$S19))=FALSE(),"+++","++"),"+")," ")," ")</f>
        <v xml:space="preserve"> </v>
      </c>
      <c r="AI13" s="204" t="str">
        <f>IF(ISERR(FIND(AI$4,NieStac!$S19))=FALSE(),IF(ISERR(FIND(CONCATENATE(AI$4,"+"),NieStac!$S19))=FALSE(),IF(ISERR(FIND(CONCATENATE(AI$4,"++"),NieStac!$S19))=FALSE(),IF(ISERR(FIND(CONCATENATE(AI$4,"+++"),NieStac!$S19))=FALSE(),"+++","++"),"+")," ")," ")</f>
        <v>++</v>
      </c>
      <c r="AJ13" s="204" t="str">
        <f>IF(ISERR(FIND(AJ$4,NieStac!$S19))=FALSE(),IF(ISERR(FIND(CONCATENATE(AJ$4,"+"),NieStac!$S19))=FALSE(),IF(ISERR(FIND(CONCATENATE(AJ$4,"++"),NieStac!$S19))=FALSE(),IF(ISERR(FIND(CONCATENATE(AJ$4,"+++"),NieStac!$S19))=FALSE(),"+++","++"),"+")," ")," ")</f>
        <v xml:space="preserve"> </v>
      </c>
      <c r="AK13" s="204" t="str">
        <f>IF(ISERR(FIND(AK$4,NieStac!$S19))=FALSE(),IF(ISERR(FIND(CONCATENATE(AK$4,"+"),NieStac!$S19))=FALSE(),IF(ISERR(FIND(CONCATENATE(AK$4,"++"),NieStac!$S19))=FALSE(),IF(ISERR(FIND(CONCATENATE(AK$4,"+++"),NieStac!$S19))=FALSE(),"+++","++"),"+")," ")," ")</f>
        <v xml:space="preserve"> </v>
      </c>
      <c r="AL13" s="204" t="str">
        <f>IF(ISERR(FIND(AL$4,NieStac!$S19))=FALSE(),IF(ISERR(FIND(CONCATENATE(AL$4,"+"),NieStac!$S19))=FALSE(),IF(ISERR(FIND(CONCATENATE(AL$4,"++"),NieStac!$S19))=FALSE(),IF(ISERR(FIND(CONCATENATE(AL$4,"+++"),NieStac!$S19))=FALSE(),"+++","++"),"+")," ")," ")</f>
        <v xml:space="preserve"> </v>
      </c>
      <c r="AM13" s="204" t="str">
        <f>IF(ISERR(FIND(AM$4,NieStac!$S19))=FALSE(),IF(ISERR(FIND(CONCATENATE(AM$4,"+"),NieStac!$S19))=FALSE(),IF(ISERR(FIND(CONCATENATE(AM$4,"++"),NieStac!$S19))=FALSE(),IF(ISERR(FIND(CONCATENATE(AM$4,"+++"),NieStac!$S19))=FALSE(),"+++","++"),"+")," ")," ")</f>
        <v>+</v>
      </c>
      <c r="AN13" s="204" t="str">
        <f>IF(ISERR(FIND(AN$4,NieStac!$S19))=FALSE(),IF(ISERR(FIND(CONCATENATE(AN$4,"+"),NieStac!$S19))=FALSE(),IF(ISERR(FIND(CONCATENATE(AN$4,"++"),NieStac!$S19))=FALSE(),IF(ISERR(FIND(CONCATENATE(AN$4,"+++"),NieStac!$S19))=FALSE(),"+++","++"),"+")," ")," ")</f>
        <v xml:space="preserve"> </v>
      </c>
      <c r="AO13" s="204" t="str">
        <f>IF(ISERR(FIND(AO$4,NieStac!$S19))=FALSE(),IF(ISERR(FIND(CONCATENATE(AO$4,"+"),NieStac!$S19))=FALSE(),IF(ISERR(FIND(CONCATENATE(AO$4,"++"),NieStac!$S19))=FALSE(),IF(ISERR(FIND(CONCATENATE(AO$4,"+++"),NieStac!$S19))=FALSE(),"+++","++"),"+")," ")," ")</f>
        <v xml:space="preserve"> </v>
      </c>
      <c r="AP13" s="204" t="str">
        <f>IF(ISERR(FIND(AP$4,NieStac!$S19))=FALSE(),IF(ISERR(FIND(CONCATENATE(AP$4,"+"),NieStac!$S19))=FALSE(),IF(ISERR(FIND(CONCATENATE(AP$4,"++"),NieStac!$S19))=FALSE(),IF(ISERR(FIND(CONCATENATE(AP$4,"+++"),NieStac!$S19))=FALSE(),"+++","++"),"+")," ")," ")</f>
        <v>++</v>
      </c>
      <c r="AQ13" s="204" t="str">
        <f>IF(ISERR(FIND(AQ$4,NieStac!$S19))=FALSE(),IF(ISERR(FIND(CONCATENATE(AQ$4,"+"),NieStac!$S19))=FALSE(),IF(ISERR(FIND(CONCATENATE(AQ$4,"++"),NieStac!$S19))=FALSE(),IF(ISERR(FIND(CONCATENATE(AQ$4,"+++"),NieStac!$S19))=FALSE(),"+++","++"),"+")," ")," ")</f>
        <v xml:space="preserve"> </v>
      </c>
      <c r="AR13" s="204" t="str">
        <f>IF(ISERR(FIND(AR$4,NieStac!$S19))=FALSE(),IF(ISERR(FIND(CONCATENATE(AR$4,"+"),NieStac!$S19))=FALSE(),IF(ISERR(FIND(CONCATENATE(AR$4,"++"),NieStac!$S19))=FALSE(),IF(ISERR(FIND(CONCATENATE(AR$4,"+++"),NieStac!$S19))=FALSE(),"+++","++"),"+")," ")," ")</f>
        <v xml:space="preserve"> </v>
      </c>
      <c r="AS13" s="204" t="str">
        <f>IF(ISERR(FIND(AS$4,NieStac!$S19))=FALSE(),IF(ISERR(FIND(CONCATENATE(AS$4,"+"),NieStac!$S19))=FALSE(),IF(ISERR(FIND(CONCATENATE(AS$4,"++"),NieStac!$S19))=FALSE(),IF(ISERR(FIND(CONCATENATE(AS$4,"+++"),NieStac!$S19))=FALSE(),"+++","++"),"+")," ")," ")</f>
        <v xml:space="preserve"> </v>
      </c>
      <c r="AT13" s="204" t="str">
        <f>IF(ISERR(FIND(AT$4,NieStac!$S19))=FALSE(),IF(ISERR(FIND(CONCATENATE(AT$4,"+"),NieStac!$S19))=FALSE(),IF(ISERR(FIND(CONCATENATE(AT$4,"++"),NieStac!$S19))=FALSE(),IF(ISERR(FIND(CONCATENATE(AT$4,"+++"),NieStac!$S19))=FALSE(),"+++","++"),"+")," ")," ")</f>
        <v xml:space="preserve"> </v>
      </c>
      <c r="AU13" s="204" t="str">
        <f>IF(ISERR(FIND(AU$4,NieStac!$S19))=FALSE(),IF(ISERR(FIND(CONCATENATE(AU$4,"+"),NieStac!$S19))=FALSE(),IF(ISERR(FIND(CONCATENATE(AU$4,"++"),NieStac!$S19))=FALSE(),IF(ISERR(FIND(CONCATENATE(AU$4,"+++"),NieStac!$S19))=FALSE(),"+++","++"),"+")," ")," ")</f>
        <v xml:space="preserve"> </v>
      </c>
      <c r="AV13" s="205" t="str">
        <f>NieStac!C19</f>
        <v>Nieliniowa teoria sterowania</v>
      </c>
      <c r="AW13" s="204" t="str">
        <f>IF(ISERR(FIND(AW$4,NieStac!$T19))=FALSE(),IF(ISERR(FIND(CONCATENATE(AW$4,"+"),NieStac!$T19))=FALSE(),IF(ISERR(FIND(CONCATENATE(AW$4,"++"),NieStac!$T19))=FALSE(),IF(ISERR(FIND(CONCATENATE(AW$4,"+++"),NieStac!$T19))=FALSE(),"+++","++"),"+")," ")," ")</f>
        <v xml:space="preserve"> </v>
      </c>
      <c r="AX13" s="204" t="str">
        <f>IF(ISERR(FIND(AX$4,NieStac!$T19))=FALSE(),IF(ISERR(FIND(CONCATENATE(AX$4,"+"),NieStac!$T19))=FALSE(),IF(ISERR(FIND(CONCATENATE(AX$4,"++"),NieStac!$T19))=FALSE(),IF(ISERR(FIND(CONCATENATE(AX$4,"+++"),NieStac!$T19))=FALSE(),"+++","++"),"+")," ")," ")</f>
        <v xml:space="preserve"> </v>
      </c>
      <c r="AY13" s="204" t="str">
        <f>IF(ISERR(FIND(AY$4,NieStac!$T19))=FALSE(),IF(ISERR(FIND(CONCATENATE(AY$4,"+"),NieStac!$T19))=FALSE(),IF(ISERR(FIND(CONCATENATE(AY$4,"++"),NieStac!$T19))=FALSE(),IF(ISERR(FIND(CONCATENATE(AY$4,"+++"),NieStac!$T19))=FALSE(),"+++","++"),"+")," ")," ")</f>
        <v>+</v>
      </c>
      <c r="AZ13" s="204" t="str">
        <f>IF(ISERR(FIND(AZ$4,NieStac!$T19))=FALSE(),IF(ISERR(FIND(CONCATENATE(AZ$4,"+"),NieStac!$T19))=FALSE(),IF(ISERR(FIND(CONCATENATE(AZ$4,"++"),NieStac!$T19))=FALSE(),IF(ISERR(FIND(CONCATENATE(AZ$4,"+++"),NieStac!$T19))=FALSE(),"+++","++"),"+")," ")," ")</f>
        <v>+</v>
      </c>
      <c r="BA13" s="204" t="str">
        <f>IF(ISERR(FIND(BA$4,NieStac!$T19))=FALSE(),IF(ISERR(FIND(CONCATENATE(BA$4,"+"),NieStac!$T19))=FALSE(),IF(ISERR(FIND(CONCATENATE(BA$4,"++"),NieStac!$T19))=FALSE(),IF(ISERR(FIND(CONCATENATE(BA$4,"+++"),NieStac!$T19))=FALSE(),"+++","++"),"+")," ")," ")</f>
        <v xml:space="preserve"> </v>
      </c>
      <c r="BB13" s="204" t="str">
        <f>IF(ISERR(FIND(BB$4,NieStac!$T19))=FALSE(),IF(ISERR(FIND(CONCATENATE(BB$4,"+"),NieStac!$T19))=FALSE(),IF(ISERR(FIND(CONCATENATE(BB$4,"++"),NieStac!$T19))=FALSE(),IF(ISERR(FIND(CONCATENATE(BB$4,"+++"),NieStac!$T19))=FALSE(),"+++","++"),"+")," ")," ")</f>
        <v xml:space="preserve"> </v>
      </c>
      <c r="BC13" s="204" t="str">
        <f>IF(ISERR(FIND(BC$4,NieStac!$T19))=0,IF(ISERR(FIND(CONCATENATE(BC$4,"+"),NieStac!$T19))=0,IF(ISERR(FIND(CONCATENATE(BC$4,"++"),NieStac!$T19))=0,IF(ISERR(FIND(CONCATENATE(BC$4,"+++"),NieStac!$T19))=0,"+++","++"),"+"),"-"),"-")</f>
        <v>-</v>
      </c>
      <c r="BD13" s="204" t="str">
        <f>IF(ISERR(FIND(BD$4,NieStac!$T19))=0,IF(ISERR(FIND(CONCATENATE(BD$4,"+"),NieStac!$T19))=0,IF(ISERR(FIND(CONCATENATE(BD$4,"++"),NieStac!$T19))=0,IF(ISERR(FIND(CONCATENATE(BD$4,"+++"),NieStac!$T19))=0,"+++","++"),"+"),"-"),"-")</f>
        <v>-</v>
      </c>
      <c r="BE13" s="204" t="str">
        <f>IF(ISERR(FIND(BE$4,NieStac!$T19))=0,IF(ISERR(FIND(CONCATENATE(BE$4,"+"),NieStac!$T19))=0,IF(ISERR(FIND(CONCATENATE(BE$4,"++"),NieStac!$T19))=0,IF(ISERR(FIND(CONCATENATE(BE$4,"+++"),NieStac!$T19))=0,"+++","++"),"+"),"-"),"-")</f>
        <v>-</v>
      </c>
    </row>
    <row r="14" spans="1:57" ht="12.75" customHeight="1">
      <c r="A14" s="203" t="str">
        <f>NieStac!C20</f>
        <v>Inżynieria oprogramowania w robotyce</v>
      </c>
      <c r="B14" s="204" t="str">
        <f>IF(ISERR(FIND(B$4,NieStac!$R20))=FALSE(),IF(ISERR(FIND(CONCATENATE(B$4,"+"),NieStac!$R20))=FALSE(),IF(ISERR(FIND(CONCATENATE(B$4,"++"),NieStac!$R20))=FALSE(),IF(ISERR(FIND(CONCATENATE(B$4,"+++"),NieStac!$R20))=FALSE(),"+++","++"),"+")," ")," ")</f>
        <v xml:space="preserve"> </v>
      </c>
      <c r="C14" s="204" t="str">
        <f>IF(ISERR(FIND(C$4,NieStac!$R20))=FALSE(),IF(ISERR(FIND(CONCATENATE(C$4,"+"),NieStac!$R20))=FALSE(),IF(ISERR(FIND(CONCATENATE(C$4,"++"),NieStac!$R20))=FALSE(),IF(ISERR(FIND(CONCATENATE(C$4,"+++"),NieStac!$R20))=FALSE(),"+++","++"),"+")," ")," ")</f>
        <v xml:space="preserve"> </v>
      </c>
      <c r="D14" s="204" t="str">
        <f>IF(ISERR(FIND(D$4,NieStac!$R20))=FALSE(),IF(ISERR(FIND(CONCATENATE(D$4,"+"),NieStac!$R20))=FALSE(),IF(ISERR(FIND(CONCATENATE(D$4,"++"),NieStac!$R20))=FALSE(),IF(ISERR(FIND(CONCATENATE(D$4,"+++"),NieStac!$R20))=FALSE(),"+++","++"),"+")," ")," ")</f>
        <v>++</v>
      </c>
      <c r="E14" s="204" t="str">
        <f>IF(ISERR(FIND(E$4,NieStac!$R20))=FALSE(),IF(ISERR(FIND(CONCATENATE(E$4,"+"),NieStac!$R20))=FALSE(),IF(ISERR(FIND(CONCATENATE(E$4,"++"),NieStac!$R20))=FALSE(),IF(ISERR(FIND(CONCATENATE(E$4,"+++"),NieStac!$R20))=FALSE(),"+++","++"),"+")," ")," ")</f>
        <v xml:space="preserve"> </v>
      </c>
      <c r="F14" s="204" t="str">
        <f>IF(ISERR(FIND(F$4,NieStac!$R20))=FALSE(),IF(ISERR(FIND(CONCATENATE(F$4,"+"),NieStac!$R20))=FALSE(),IF(ISERR(FIND(CONCATENATE(F$4,"++"),NieStac!$R20))=FALSE(),IF(ISERR(FIND(CONCATENATE(F$4,"+++"),NieStac!$R20))=FALSE(),"+++","++"),"+")," ")," ")</f>
        <v xml:space="preserve"> </v>
      </c>
      <c r="G14" s="204" t="str">
        <f>IF(ISERR(FIND(G$4,NieStac!$R20))=FALSE(),IF(ISERR(FIND(CONCATENATE(G$4,"+"),NieStac!$R20))=FALSE(),IF(ISERR(FIND(CONCATENATE(G$4,"++"),NieStac!$R20))=FALSE(),IF(ISERR(FIND(CONCATENATE(G$4,"+++"),NieStac!$R20))=FALSE(),"+++","++"),"+")," ")," ")</f>
        <v xml:space="preserve"> </v>
      </c>
      <c r="H14" s="204" t="str">
        <f>IF(ISERR(FIND(H$4,NieStac!$R20))=FALSE(),IF(ISERR(FIND(CONCATENATE(H$4,"+"),NieStac!$R20))=FALSE(),IF(ISERR(FIND(CONCATENATE(H$4,"++"),NieStac!$R20))=FALSE(),IF(ISERR(FIND(CONCATENATE(H$4,"+++"),NieStac!$R20))=FALSE(),"+++","++"),"+")," ")," ")</f>
        <v xml:space="preserve"> </v>
      </c>
      <c r="I14" s="204" t="str">
        <f>IF(ISERR(FIND(I$4,NieStac!$R20))=FALSE(),IF(ISERR(FIND(CONCATENATE(I$4,"+"),NieStac!$R20))=FALSE(),IF(ISERR(FIND(CONCATENATE(I$4,"++"),NieStac!$R20))=FALSE(),IF(ISERR(FIND(CONCATENATE(I$4,"+++"),NieStac!$R20))=FALSE(),"+++","++"),"+")," ")," ")</f>
        <v xml:space="preserve"> </v>
      </c>
      <c r="J14" s="204" t="str">
        <f>IF(ISERR(FIND(J$4,NieStac!$R20))=FALSE(),IF(ISERR(FIND(CONCATENATE(J$4,"+"),NieStac!$R20))=FALSE(),IF(ISERR(FIND(CONCATENATE(J$4,"++"),NieStac!$R20))=FALSE(),IF(ISERR(FIND(CONCATENATE(J$4,"+++"),NieStac!$R20))=FALSE(),"+++","++"),"+")," ")," ")</f>
        <v xml:space="preserve"> </v>
      </c>
      <c r="K14" s="204" t="str">
        <f>IF(ISERR(FIND(K$4,NieStac!$R20))=FALSE(),IF(ISERR(FIND(CONCATENATE(K$4,"+"),NieStac!$R20))=FALSE(),IF(ISERR(FIND(CONCATENATE(K$4,"++"),NieStac!$R20))=FALSE(),IF(ISERR(FIND(CONCATENATE(K$4,"+++"),NieStac!$R20))=FALSE(),"+++","++"),"+")," ")," ")</f>
        <v>++</v>
      </c>
      <c r="L14" s="204" t="str">
        <f>IF(ISERR(FIND(L$4,NieStac!$R20))=FALSE(),IF(ISERR(FIND(CONCATENATE(L$4,"+"),NieStac!$R20))=FALSE(),IF(ISERR(FIND(CONCATENATE(L$4,"++"),NieStac!$R20))=FALSE(),IF(ISERR(FIND(CONCATENATE(L$4,"+++"),NieStac!$R20))=FALSE(),"+++","++"),"+")," ")," ")</f>
        <v xml:space="preserve"> </v>
      </c>
      <c r="M14" s="204" t="str">
        <f>IF(ISERR(FIND(M$4,NieStac!$R20))=FALSE(),IF(ISERR(FIND(CONCATENATE(M$4,"+"),NieStac!$R20))=FALSE(),IF(ISERR(FIND(CONCATENATE(M$4,"++"),NieStac!$R20))=FALSE(),IF(ISERR(FIND(CONCATENATE(M$4,"+++"),NieStac!$R20))=FALSE(),"+++","++"),"+")," ")," ")</f>
        <v>+</v>
      </c>
      <c r="N14" s="204" t="str">
        <f>IF(ISERR(FIND(N$4,NieStac!$R20))=FALSE(),IF(ISERR(FIND(CONCATENATE(N$4,"+"),NieStac!$R20))=FALSE(),IF(ISERR(FIND(CONCATENATE(N$4,"++"),NieStac!$R20))=FALSE(),IF(ISERR(FIND(CONCATENATE(N$4,"+++"),NieStac!$R20))=FALSE(),"+++","++"),"+")," ")," ")</f>
        <v xml:space="preserve"> </v>
      </c>
      <c r="O14" s="204" t="str">
        <f>IF(ISERR(FIND(O$4,NieStac!$R20))=FALSE(),IF(ISERR(FIND(CONCATENATE(O$4,"+"),NieStac!$R20))=FALSE(),IF(ISERR(FIND(CONCATENATE(O$4,"++"),NieStac!$R20))=FALSE(),IF(ISERR(FIND(CONCATENATE(O$4,"+++"),NieStac!$R20))=FALSE(),"+++","++"),"+")," ")," ")</f>
        <v xml:space="preserve"> </v>
      </c>
      <c r="P14" s="204" t="str">
        <f>IF(ISERR(FIND(P$4,NieStac!$R20))=FALSE(),IF(ISERR(FIND(CONCATENATE(P$4,"+"),NieStac!$R20))=FALSE(),IF(ISERR(FIND(CONCATENATE(P$4,"++"),NieStac!$R20))=FALSE(),IF(ISERR(FIND(CONCATENATE(P$4,"+++"),NieStac!$R20))=FALSE(),"+++","++"),"+")," ")," ")</f>
        <v xml:space="preserve"> </v>
      </c>
      <c r="Q14" s="204" t="str">
        <f>IF(ISERR(FIND(Q$4,NieStac!$R20))=FALSE(),IF(ISERR(FIND(CONCATENATE(Q$4,"+"),NieStac!$R20))=FALSE(),IF(ISERR(FIND(CONCATENATE(Q$4,"++"),NieStac!$R20))=FALSE(),IF(ISERR(FIND(CONCATENATE(Q$4,"+++"),NieStac!$R20))=FALSE(),"+++","++"),"+")," ")," ")</f>
        <v xml:space="preserve"> </v>
      </c>
      <c r="R14" s="204" t="str">
        <f>IF(ISERR(FIND(R$4,NieStac!$R20))=FALSE(),IF(ISERR(FIND(CONCATENATE(R$4,"+"),NieStac!$R20))=FALSE(),IF(ISERR(FIND(CONCATENATE(R$4,"++"),NieStac!$R20))=FALSE(),IF(ISERR(FIND(CONCATENATE(R$4,"+++"),NieStac!$R20))=FALSE(),"+++","++"),"+")," ")," ")</f>
        <v xml:space="preserve"> </v>
      </c>
      <c r="S14" s="204" t="str">
        <f>IF(ISERR(FIND(S$4,NieStac!$R20))=FALSE(),IF(ISERR(FIND(CONCATENATE(S$4,"+"),NieStac!$R20))=FALSE(),IF(ISERR(FIND(CONCATENATE(S$4,"++"),NieStac!$R20))=FALSE(),IF(ISERR(FIND(CONCATENATE(S$4,"+++"),NieStac!$R20))=FALSE(),"+++","++"),"+")," ")," ")</f>
        <v xml:space="preserve"> </v>
      </c>
      <c r="T14" s="205" t="str">
        <f>NieStac!C20</f>
        <v>Inżynieria oprogramowania w robotyce</v>
      </c>
      <c r="U14" s="204" t="str">
        <f>IF(ISERR(FIND(U$4,NieStac!$S20))=FALSE(),IF(ISERR(FIND(CONCATENATE(U$4,"+"),NieStac!$S20))=FALSE(),IF(ISERR(FIND(CONCATENATE(U$4,"++"),NieStac!$S20))=FALSE(),IF(ISERR(FIND(CONCATENATE(U$4,"+++"),NieStac!$S20))=FALSE(),"+++","++"),"+")," ")," ")</f>
        <v>+</v>
      </c>
      <c r="V14" s="204" t="str">
        <f>IF(ISERR(FIND(V$4,NieStac!$S20))=FALSE(),IF(ISERR(FIND(CONCATENATE(V$4,"+"),NieStac!$S20))=FALSE(),IF(ISERR(FIND(CONCATENATE(V$4,"++"),NieStac!$S20))=FALSE(),IF(ISERR(FIND(CONCATENATE(V$4,"+++"),NieStac!$S20))=FALSE(),"+++","++"),"+")," ")," ")</f>
        <v>+</v>
      </c>
      <c r="W14" s="204" t="str">
        <f>IF(ISERR(FIND(W$4,NieStac!$S20))=FALSE(),IF(ISERR(FIND(CONCATENATE(W$4,"+"),NieStac!$S20))=FALSE(),IF(ISERR(FIND(CONCATENATE(W$4,"++"),NieStac!$S20))=FALSE(),IF(ISERR(FIND(CONCATENATE(W$4,"+++"),NieStac!$S20))=FALSE(),"+++","++"),"+")," ")," ")</f>
        <v xml:space="preserve"> </v>
      </c>
      <c r="X14" s="204" t="str">
        <f>IF(ISERR(FIND(X$4,NieStac!$S20))=FALSE(),IF(ISERR(FIND(CONCATENATE(X$4,"+"),NieStac!$S20))=FALSE(),IF(ISERR(FIND(CONCATENATE(X$4,"++"),NieStac!$S20))=FALSE(),IF(ISERR(FIND(CONCATENATE(X$4,"+++"),NieStac!$S20))=FALSE(),"+++","++"),"+")," ")," ")</f>
        <v xml:space="preserve"> </v>
      </c>
      <c r="Y14" s="204" t="str">
        <f>IF(ISERR(FIND(Y$4,NieStac!$S20))=FALSE(),IF(ISERR(FIND(CONCATENATE(Y$4,"+"),NieStac!$S20))=FALSE(),IF(ISERR(FIND(CONCATENATE(Y$4,"++"),NieStac!$S20))=FALSE(),IF(ISERR(FIND(CONCATENATE(Y$4,"+++"),NieStac!$S20))=FALSE(),"+++","++"),"+")," ")," ")</f>
        <v xml:space="preserve"> </v>
      </c>
      <c r="Z14" s="204" t="str">
        <f>IF(ISERR(FIND(Z$4,NieStac!$S20))=FALSE(),IF(ISERR(FIND(CONCATENATE(Z$4,"+"),NieStac!$S20))=FALSE(),IF(ISERR(FIND(CONCATENATE(Z$4,"++"),NieStac!$S20))=FALSE(),IF(ISERR(FIND(CONCATENATE(Z$4,"+++"),NieStac!$S20))=FALSE(),"+++","++"),"+")," ")," ")</f>
        <v xml:space="preserve"> </v>
      </c>
      <c r="AA14" s="204" t="str">
        <f>IF(ISERR(FIND(AA$4,NieStac!$S20))=FALSE(),IF(ISERR(FIND(CONCATENATE(AA$4,"+"),NieStac!$S20))=FALSE(),IF(ISERR(FIND(CONCATENATE(AA$4,"++"),NieStac!$S20))=FALSE(),IF(ISERR(FIND(CONCATENATE(AA$4,"+++"),NieStac!$S20))=FALSE(),"+++","++"),"+")," ")," ")</f>
        <v xml:space="preserve"> </v>
      </c>
      <c r="AB14" s="204" t="str">
        <f>IF(ISERR(FIND(AB$4,NieStac!$S20))=FALSE(),IF(ISERR(FIND(CONCATENATE(AB$4,"+"),NieStac!$S20))=FALSE(),IF(ISERR(FIND(CONCATENATE(AB$4,"++"),NieStac!$S20))=FALSE(),IF(ISERR(FIND(CONCATENATE(AB$4,"+++"),NieStac!$S20))=FALSE(),"+++","++"),"+")," ")," ")</f>
        <v xml:space="preserve"> </v>
      </c>
      <c r="AC14" s="204" t="str">
        <f>IF(ISERR(FIND(AC$4,NieStac!$S20))=FALSE(),IF(ISERR(FIND(CONCATENATE(AC$4,"+"),NieStac!$S20))=FALSE(),IF(ISERR(FIND(CONCATENATE(AC$4,"++"),NieStac!$S20))=FALSE(),IF(ISERR(FIND(CONCATENATE(AC$4,"+++"),NieStac!$S20))=FALSE(),"+++","++"),"+")," ")," ")</f>
        <v xml:space="preserve"> </v>
      </c>
      <c r="AD14" s="204" t="str">
        <f>IF(ISERR(FIND(AD$4,NieStac!$S20))=FALSE(),IF(ISERR(FIND(CONCATENATE(AD$4,"+"),NieStac!$S20))=FALSE(),IF(ISERR(FIND(CONCATENATE(AD$4,"++"),NieStac!$S20))=FALSE(),IF(ISERR(FIND(CONCATENATE(AD$4,"+++"),NieStac!$S20))=FALSE(),"+++","++"),"+")," ")," ")</f>
        <v xml:space="preserve"> </v>
      </c>
      <c r="AE14" s="204" t="str">
        <f>IF(ISERR(FIND(AE$4,NieStac!$S20))=FALSE(),IF(ISERR(FIND(CONCATENATE(AE$4,"+"),NieStac!$S20))=FALSE(),IF(ISERR(FIND(CONCATENATE(AE$4,"++"),NieStac!$S20))=FALSE(),IF(ISERR(FIND(CONCATENATE(AE$4,"+++"),NieStac!$S20))=FALSE(),"+++","++"),"+")," ")," ")</f>
        <v xml:space="preserve"> </v>
      </c>
      <c r="AF14" s="204" t="str">
        <f>IF(ISERR(FIND(AF$4,NieStac!$S20))=FALSE(),IF(ISERR(FIND(CONCATENATE(AF$4,"+"),NieStac!$S20))=FALSE(),IF(ISERR(FIND(CONCATENATE(AF$4,"++"),NieStac!$S20))=FALSE(),IF(ISERR(FIND(CONCATENATE(AF$4,"+++"),NieStac!$S20))=FALSE(),"+++","++"),"+")," ")," ")</f>
        <v>++</v>
      </c>
      <c r="AG14" s="204" t="str">
        <f>IF(ISERR(FIND(AG$4,NieStac!$S20))=FALSE(),IF(ISERR(FIND(CONCATENATE(AG$4,"+"),NieStac!$S20))=FALSE(),IF(ISERR(FIND(CONCATENATE(AG$4,"++"),NieStac!$S20))=FALSE(),IF(ISERR(FIND(CONCATENATE(AG$4,"+++"),NieStac!$S20))=FALSE(),"+++","++"),"+")," ")," ")</f>
        <v xml:space="preserve"> </v>
      </c>
      <c r="AH14" s="204" t="str">
        <f>IF(ISERR(FIND(AH$4,NieStac!$S20))=FALSE(),IF(ISERR(FIND(CONCATENATE(AH$4,"+"),NieStac!$S20))=FALSE(),IF(ISERR(FIND(CONCATENATE(AH$4,"++"),NieStac!$S20))=FALSE(),IF(ISERR(FIND(CONCATENATE(AH$4,"+++"),NieStac!$S20))=FALSE(),"+++","++"),"+")," ")," ")</f>
        <v xml:space="preserve"> </v>
      </c>
      <c r="AI14" s="204" t="str">
        <f>IF(ISERR(FIND(AI$4,NieStac!$S20))=FALSE(),IF(ISERR(FIND(CONCATENATE(AI$4,"+"),NieStac!$S20))=FALSE(),IF(ISERR(FIND(CONCATENATE(AI$4,"++"),NieStac!$S20))=FALSE(),IF(ISERR(FIND(CONCATENATE(AI$4,"+++"),NieStac!$S20))=FALSE(),"+++","++"),"+")," ")," ")</f>
        <v xml:space="preserve"> </v>
      </c>
      <c r="AJ14" s="204" t="str">
        <f>IF(ISERR(FIND(AJ$4,NieStac!$S20))=FALSE(),IF(ISERR(FIND(CONCATENATE(AJ$4,"+"),NieStac!$S20))=FALSE(),IF(ISERR(FIND(CONCATENATE(AJ$4,"++"),NieStac!$S20))=FALSE(),IF(ISERR(FIND(CONCATENATE(AJ$4,"+++"),NieStac!$S20))=FALSE(),"+++","++"),"+")," ")," ")</f>
        <v xml:space="preserve"> </v>
      </c>
      <c r="AK14" s="204" t="str">
        <f>IF(ISERR(FIND(AK$4,NieStac!$S20))=FALSE(),IF(ISERR(FIND(CONCATENATE(AK$4,"+"),NieStac!$S20))=FALSE(),IF(ISERR(FIND(CONCATENATE(AK$4,"++"),NieStac!$S20))=FALSE(),IF(ISERR(FIND(CONCATENATE(AK$4,"+++"),NieStac!$S20))=FALSE(),"+++","++"),"+")," ")," ")</f>
        <v xml:space="preserve"> </v>
      </c>
      <c r="AL14" s="204" t="str">
        <f>IF(ISERR(FIND(AL$4,NieStac!$S20))=FALSE(),IF(ISERR(FIND(CONCATENATE(AL$4,"+"),NieStac!$S20))=FALSE(),IF(ISERR(FIND(CONCATENATE(AL$4,"++"),NieStac!$S20))=FALSE(),IF(ISERR(FIND(CONCATENATE(AL$4,"+++"),NieStac!$S20))=FALSE(),"+++","++"),"+")," ")," ")</f>
        <v xml:space="preserve"> </v>
      </c>
      <c r="AM14" s="204" t="str">
        <f>IF(ISERR(FIND(AM$4,NieStac!$S20))=FALSE(),IF(ISERR(FIND(CONCATENATE(AM$4,"+"),NieStac!$S20))=FALSE(),IF(ISERR(FIND(CONCATENATE(AM$4,"++"),NieStac!$S20))=FALSE(),IF(ISERR(FIND(CONCATENATE(AM$4,"+++"),NieStac!$S20))=FALSE(),"+++","++"),"+")," ")," ")</f>
        <v xml:space="preserve"> </v>
      </c>
      <c r="AN14" s="204" t="str">
        <f>IF(ISERR(FIND(AN$4,NieStac!$S20))=FALSE(),IF(ISERR(FIND(CONCATENATE(AN$4,"+"),NieStac!$S20))=FALSE(),IF(ISERR(FIND(CONCATENATE(AN$4,"++"),NieStac!$S20))=FALSE(),IF(ISERR(FIND(CONCATENATE(AN$4,"+++"),NieStac!$S20))=FALSE(),"+++","++"),"+")," ")," ")</f>
        <v xml:space="preserve"> </v>
      </c>
      <c r="AO14" s="204" t="str">
        <f>IF(ISERR(FIND(AO$4,NieStac!$S20))=FALSE(),IF(ISERR(FIND(CONCATENATE(AO$4,"+"),NieStac!$S20))=FALSE(),IF(ISERR(FIND(CONCATENATE(AO$4,"++"),NieStac!$S20))=FALSE(),IF(ISERR(FIND(CONCATENATE(AO$4,"+++"),NieStac!$S20))=FALSE(),"+++","++"),"+")," ")," ")</f>
        <v xml:space="preserve"> </v>
      </c>
      <c r="AP14" s="204" t="str">
        <f>IF(ISERR(FIND(AP$4,NieStac!$S20))=FALSE(),IF(ISERR(FIND(CONCATENATE(AP$4,"+"),NieStac!$S20))=FALSE(),IF(ISERR(FIND(CONCATENATE(AP$4,"++"),NieStac!$S20))=FALSE(),IF(ISERR(FIND(CONCATENATE(AP$4,"+++"),NieStac!$S20))=FALSE(),"+++","++"),"+")," ")," ")</f>
        <v>++</v>
      </c>
      <c r="AQ14" s="204" t="str">
        <f>IF(ISERR(FIND(AQ$4,NieStac!$S20))=FALSE(),IF(ISERR(FIND(CONCATENATE(AQ$4,"+"),NieStac!$S20))=FALSE(),IF(ISERR(FIND(CONCATENATE(AQ$4,"++"),NieStac!$S20))=FALSE(),IF(ISERR(FIND(CONCATENATE(AQ$4,"+++"),NieStac!$S20))=FALSE(),"+++","++"),"+")," ")," ")</f>
        <v xml:space="preserve"> </v>
      </c>
      <c r="AR14" s="204" t="str">
        <f>IF(ISERR(FIND(AR$4,NieStac!$S20))=FALSE(),IF(ISERR(FIND(CONCATENATE(AR$4,"+"),NieStac!$S20))=FALSE(),IF(ISERR(FIND(CONCATENATE(AR$4,"++"),NieStac!$S20))=FALSE(),IF(ISERR(FIND(CONCATENATE(AR$4,"+++"),NieStac!$S20))=FALSE(),"+++","++"),"+")," ")," ")</f>
        <v xml:space="preserve"> </v>
      </c>
      <c r="AS14" s="204" t="str">
        <f>IF(ISERR(FIND(AS$4,NieStac!$S20))=FALSE(),IF(ISERR(FIND(CONCATENATE(AS$4,"+"),NieStac!$S20))=FALSE(),IF(ISERR(FIND(CONCATENATE(AS$4,"++"),NieStac!$S20))=FALSE(),IF(ISERR(FIND(CONCATENATE(AS$4,"+++"),NieStac!$S20))=FALSE(),"+++","++"),"+")," ")," ")</f>
        <v>++</v>
      </c>
      <c r="AT14" s="204" t="str">
        <f>IF(ISERR(FIND(AT$4,NieStac!$S20))=FALSE(),IF(ISERR(FIND(CONCATENATE(AT$4,"+"),NieStac!$S20))=FALSE(),IF(ISERR(FIND(CONCATENATE(AT$4,"++"),NieStac!$S20))=FALSE(),IF(ISERR(FIND(CONCATENATE(AT$4,"+++"),NieStac!$S20))=FALSE(),"+++","++"),"+")," ")," ")</f>
        <v xml:space="preserve"> </v>
      </c>
      <c r="AU14" s="204" t="str">
        <f>IF(ISERR(FIND(AU$4,NieStac!$S20))=FALSE(),IF(ISERR(FIND(CONCATENATE(AU$4,"+"),NieStac!$S20))=FALSE(),IF(ISERR(FIND(CONCATENATE(AU$4,"++"),NieStac!$S20))=FALSE(),IF(ISERR(FIND(CONCATENATE(AU$4,"+++"),NieStac!$S20))=FALSE(),"+++","++"),"+")," ")," ")</f>
        <v xml:space="preserve"> </v>
      </c>
      <c r="AV14" s="205" t="str">
        <f>NieStac!C20</f>
        <v>Inżynieria oprogramowania w robotyce</v>
      </c>
      <c r="AW14" s="204" t="str">
        <f>IF(ISERR(FIND(AW$4,NieStac!$T20))=FALSE(),IF(ISERR(FIND(CONCATENATE(AW$4,"+"),NieStac!$T20))=FALSE(),IF(ISERR(FIND(CONCATENATE(AW$4,"++"),NieStac!$T20))=FALSE(),IF(ISERR(FIND(CONCATENATE(AW$4,"+++"),NieStac!$T20))=FALSE(),"+++","++"),"+")," ")," ")</f>
        <v xml:space="preserve"> </v>
      </c>
      <c r="AX14" s="204" t="str">
        <f>IF(ISERR(FIND(AX$4,NieStac!$T20))=FALSE(),IF(ISERR(FIND(CONCATENATE(AX$4,"+"),NieStac!$T20))=FALSE(),IF(ISERR(FIND(CONCATENATE(AX$4,"++"),NieStac!$T20))=FALSE(),IF(ISERR(FIND(CONCATENATE(AX$4,"+++"),NieStac!$T20))=FALSE(),"+++","++"),"+")," ")," ")</f>
        <v xml:space="preserve"> </v>
      </c>
      <c r="AY14" s="204" t="str">
        <f>IF(ISERR(FIND(AY$4,NieStac!$T20))=FALSE(),IF(ISERR(FIND(CONCATENATE(AY$4,"+"),NieStac!$T20))=FALSE(),IF(ISERR(FIND(CONCATENATE(AY$4,"++"),NieStac!$T20))=FALSE(),IF(ISERR(FIND(CONCATENATE(AY$4,"+++"),NieStac!$T20))=FALSE(),"+++","++"),"+")," ")," ")</f>
        <v>+</v>
      </c>
      <c r="AZ14" s="204" t="str">
        <f>IF(ISERR(FIND(AZ$4,NieStac!$T20))=FALSE(),IF(ISERR(FIND(CONCATENATE(AZ$4,"+"),NieStac!$T20))=FALSE(),IF(ISERR(FIND(CONCATENATE(AZ$4,"++"),NieStac!$T20))=FALSE(),IF(ISERR(FIND(CONCATENATE(AZ$4,"+++"),NieStac!$T20))=FALSE(),"+++","++"),"+")," ")," ")</f>
        <v>+</v>
      </c>
      <c r="BA14" s="204" t="str">
        <f>IF(ISERR(FIND(BA$4,NieStac!$T20))=FALSE(),IF(ISERR(FIND(CONCATENATE(BA$4,"+"),NieStac!$T20))=FALSE(),IF(ISERR(FIND(CONCATENATE(BA$4,"++"),NieStac!$T20))=FALSE(),IF(ISERR(FIND(CONCATENATE(BA$4,"+++"),NieStac!$T20))=FALSE(),"+++","++"),"+")," ")," ")</f>
        <v xml:space="preserve"> </v>
      </c>
      <c r="BB14" s="204" t="str">
        <f>IF(ISERR(FIND(BB$4,NieStac!$T20))=FALSE(),IF(ISERR(FIND(CONCATENATE(BB$4,"+"),NieStac!$T20))=FALSE(),IF(ISERR(FIND(CONCATENATE(BB$4,"++"),NieStac!$T20))=FALSE(),IF(ISERR(FIND(CONCATENATE(BB$4,"+++"),NieStac!$T20))=FALSE(),"+++","++"),"+")," ")," ")</f>
        <v xml:space="preserve"> </v>
      </c>
      <c r="BC14" s="204" t="str">
        <f>IF(ISERR(FIND(BC$4,NieStac!$T20))=0,IF(ISERR(FIND(CONCATENATE(BC$4,"+"),NieStac!$T20))=0,IF(ISERR(FIND(CONCATENATE(BC$4,"++"),NieStac!$T20))=0,IF(ISERR(FIND(CONCATENATE(BC$4,"+++"),NieStac!$T20))=0,"+++","++"),"+"),"-"),"-")</f>
        <v>-</v>
      </c>
      <c r="BD14" s="204" t="str">
        <f>IF(ISERR(FIND(BD$4,NieStac!$T20))=0,IF(ISERR(FIND(CONCATENATE(BD$4,"+"),NieStac!$T20))=0,IF(ISERR(FIND(CONCATENATE(BD$4,"++"),NieStac!$T20))=0,IF(ISERR(FIND(CONCATENATE(BD$4,"+++"),NieStac!$T20))=0,"+++","++"),"+"),"-"),"-")</f>
        <v>-</v>
      </c>
      <c r="BE14" s="204" t="str">
        <f>IF(ISERR(FIND(BE$4,NieStac!$T20))=0,IF(ISERR(FIND(CONCATENATE(BE$4,"+"),NieStac!$T20))=0,IF(ISERR(FIND(CONCATENATE(BE$4,"++"),NieStac!$T20))=0,IF(ISERR(FIND(CONCATENATE(BE$4,"+++"),NieStac!$T20))=0,"+++","++"),"+"),"-"),"-")</f>
        <v>-</v>
      </c>
    </row>
    <row r="15" spans="1:57" ht="12.75" customHeight="1">
      <c r="A15" s="203" t="str">
        <f>NieStac!C21</f>
        <v>Podstawowe szkolenie z zakresu BHP</v>
      </c>
      <c r="B15" s="204" t="str">
        <f>IF(ISERR(FIND(B$4,NieStac!$R21))=FALSE(),IF(ISERR(FIND(CONCATENATE(B$4,"+"),NieStac!$R21))=FALSE(),IF(ISERR(FIND(CONCATENATE(B$4,"++"),NieStac!$R21))=FALSE(),IF(ISERR(FIND(CONCATENATE(B$4,"+++"),NieStac!$R21))=FALSE(),"+++","++"),"+")," ")," ")</f>
        <v xml:space="preserve"> </v>
      </c>
      <c r="C15" s="204" t="str">
        <f>IF(ISERR(FIND(C$4,NieStac!$R21))=FALSE(),IF(ISERR(FIND(CONCATENATE(C$4,"+"),NieStac!$R21))=FALSE(),IF(ISERR(FIND(CONCATENATE(C$4,"++"),NieStac!$R21))=FALSE(),IF(ISERR(FIND(CONCATENATE(C$4,"+++"),NieStac!$R21))=FALSE(),"+++","++"),"+")," ")," ")</f>
        <v xml:space="preserve"> </v>
      </c>
      <c r="D15" s="204" t="str">
        <f>IF(ISERR(FIND(D$4,NieStac!$R21))=FALSE(),IF(ISERR(FIND(CONCATENATE(D$4,"+"),NieStac!$R21))=FALSE(),IF(ISERR(FIND(CONCATENATE(D$4,"++"),NieStac!$R21))=FALSE(),IF(ISERR(FIND(CONCATENATE(D$4,"+++"),NieStac!$R21))=FALSE(),"+++","++"),"+")," ")," ")</f>
        <v xml:space="preserve"> </v>
      </c>
      <c r="E15" s="204" t="str">
        <f>IF(ISERR(FIND(E$4,NieStac!$R21))=FALSE(),IF(ISERR(FIND(CONCATENATE(E$4,"+"),NieStac!$R21))=FALSE(),IF(ISERR(FIND(CONCATENATE(E$4,"++"),NieStac!$R21))=FALSE(),IF(ISERR(FIND(CONCATENATE(E$4,"+++"),NieStac!$R21))=FALSE(),"+++","++"),"+")," ")," ")</f>
        <v xml:space="preserve"> </v>
      </c>
      <c r="F15" s="204" t="str">
        <f>IF(ISERR(FIND(F$4,NieStac!$R21))=FALSE(),IF(ISERR(FIND(CONCATENATE(F$4,"+"),NieStac!$R21))=FALSE(),IF(ISERR(FIND(CONCATENATE(F$4,"++"),NieStac!$R21))=FALSE(),IF(ISERR(FIND(CONCATENATE(F$4,"+++"),NieStac!$R21))=FALSE(),"+++","++"),"+")," ")," ")</f>
        <v xml:space="preserve"> </v>
      </c>
      <c r="G15" s="204" t="str">
        <f>IF(ISERR(FIND(G$4,NieStac!$R21))=FALSE(),IF(ISERR(FIND(CONCATENATE(G$4,"+"),NieStac!$R21))=FALSE(),IF(ISERR(FIND(CONCATENATE(G$4,"++"),NieStac!$R21))=FALSE(),IF(ISERR(FIND(CONCATENATE(G$4,"+++"),NieStac!$R21))=FALSE(),"+++","++"),"+")," ")," ")</f>
        <v xml:space="preserve"> </v>
      </c>
      <c r="H15" s="204" t="str">
        <f>IF(ISERR(FIND(H$4,NieStac!$R21))=FALSE(),IF(ISERR(FIND(CONCATENATE(H$4,"+"),NieStac!$R21))=FALSE(),IF(ISERR(FIND(CONCATENATE(H$4,"++"),NieStac!$R21))=FALSE(),IF(ISERR(FIND(CONCATENATE(H$4,"+++"),NieStac!$R21))=FALSE(),"+++","++"),"+")," ")," ")</f>
        <v xml:space="preserve"> </v>
      </c>
      <c r="I15" s="204" t="str">
        <f>IF(ISERR(FIND(I$4,NieStac!$R21))=FALSE(),IF(ISERR(FIND(CONCATENATE(I$4,"+"),NieStac!$R21))=FALSE(),IF(ISERR(FIND(CONCATENATE(I$4,"++"),NieStac!$R21))=FALSE(),IF(ISERR(FIND(CONCATENATE(I$4,"+++"),NieStac!$R21))=FALSE(),"+++","++"),"+")," ")," ")</f>
        <v xml:space="preserve"> </v>
      </c>
      <c r="J15" s="204" t="str">
        <f>IF(ISERR(FIND(J$4,NieStac!$R21))=FALSE(),IF(ISERR(FIND(CONCATENATE(J$4,"+"),NieStac!$R21))=FALSE(),IF(ISERR(FIND(CONCATENATE(J$4,"++"),NieStac!$R21))=FALSE(),IF(ISERR(FIND(CONCATENATE(J$4,"+++"),NieStac!$R21))=FALSE(),"+++","++"),"+")," ")," ")</f>
        <v xml:space="preserve"> </v>
      </c>
      <c r="K15" s="204" t="str">
        <f>IF(ISERR(FIND(K$4,NieStac!$R21))=FALSE(),IF(ISERR(FIND(CONCATENATE(K$4,"+"),NieStac!$R21))=FALSE(),IF(ISERR(FIND(CONCATENATE(K$4,"++"),NieStac!$R21))=FALSE(),IF(ISERR(FIND(CONCATENATE(K$4,"+++"),NieStac!$R21))=FALSE(),"+++","++"),"+")," ")," ")</f>
        <v xml:space="preserve"> </v>
      </c>
      <c r="L15" s="204" t="str">
        <f>IF(ISERR(FIND(L$4,NieStac!$R21))=FALSE(),IF(ISERR(FIND(CONCATENATE(L$4,"+"),NieStac!$R21))=FALSE(),IF(ISERR(FIND(CONCATENATE(L$4,"++"),NieStac!$R21))=FALSE(),IF(ISERR(FIND(CONCATENATE(L$4,"+++"),NieStac!$R21))=FALSE(),"+++","++"),"+")," ")," ")</f>
        <v xml:space="preserve"> </v>
      </c>
      <c r="M15" s="204" t="str">
        <f>IF(ISERR(FIND(M$4,NieStac!$R21))=FALSE(),IF(ISERR(FIND(CONCATENATE(M$4,"+"),NieStac!$R21))=FALSE(),IF(ISERR(FIND(CONCATENATE(M$4,"++"),NieStac!$R21))=FALSE(),IF(ISERR(FIND(CONCATENATE(M$4,"+++"),NieStac!$R21))=FALSE(),"+++","++"),"+")," ")," ")</f>
        <v xml:space="preserve"> </v>
      </c>
      <c r="N15" s="204" t="str">
        <f>IF(ISERR(FIND(N$4,NieStac!$R21))=FALSE(),IF(ISERR(FIND(CONCATENATE(N$4,"+"),NieStac!$R21))=FALSE(),IF(ISERR(FIND(CONCATENATE(N$4,"++"),NieStac!$R21))=FALSE(),IF(ISERR(FIND(CONCATENATE(N$4,"+++"),NieStac!$R21))=FALSE(),"+++","++"),"+")," ")," ")</f>
        <v xml:space="preserve"> </v>
      </c>
      <c r="O15" s="204" t="str">
        <f>IF(ISERR(FIND(O$4,NieStac!$R21))=FALSE(),IF(ISERR(FIND(CONCATENATE(O$4,"+"),NieStac!$R21))=FALSE(),IF(ISERR(FIND(CONCATENATE(O$4,"++"),NieStac!$R21))=FALSE(),IF(ISERR(FIND(CONCATENATE(O$4,"+++"),NieStac!$R21))=FALSE(),"+++","++"),"+")," ")," ")</f>
        <v>+</v>
      </c>
      <c r="P15" s="204" t="str">
        <f>IF(ISERR(FIND(P$4,NieStac!$R21))=FALSE(),IF(ISERR(FIND(CONCATENATE(P$4,"+"),NieStac!$R21))=FALSE(),IF(ISERR(FIND(CONCATENATE(P$4,"++"),NieStac!$R21))=FALSE(),IF(ISERR(FIND(CONCATENATE(P$4,"+++"),NieStac!$R21))=FALSE(),"+++","++"),"+")," ")," ")</f>
        <v xml:space="preserve"> </v>
      </c>
      <c r="Q15" s="204" t="str">
        <f>IF(ISERR(FIND(Q$4,NieStac!$R21))=FALSE(),IF(ISERR(FIND(CONCATENATE(Q$4,"+"),NieStac!$R21))=FALSE(),IF(ISERR(FIND(CONCATENATE(Q$4,"++"),NieStac!$R21))=FALSE(),IF(ISERR(FIND(CONCATENATE(Q$4,"+++"),NieStac!$R21))=FALSE(),"+++","++"),"+")," ")," ")</f>
        <v xml:space="preserve"> </v>
      </c>
      <c r="R15" s="204" t="str">
        <f>IF(ISERR(FIND(R$4,NieStac!$R21))=FALSE(),IF(ISERR(FIND(CONCATENATE(R$4,"+"),NieStac!$R21))=FALSE(),IF(ISERR(FIND(CONCATENATE(R$4,"++"),NieStac!$R21))=FALSE(),IF(ISERR(FIND(CONCATENATE(R$4,"+++"),NieStac!$R21))=FALSE(),"+++","++"),"+")," ")," ")</f>
        <v xml:space="preserve"> </v>
      </c>
      <c r="S15" s="204" t="str">
        <f>IF(ISERR(FIND(S$4,NieStac!$R21))=FALSE(),IF(ISERR(FIND(CONCATENATE(S$4,"+"),NieStac!$R21))=FALSE(),IF(ISERR(FIND(CONCATENATE(S$4,"++"),NieStac!$R21))=FALSE(),IF(ISERR(FIND(CONCATENATE(S$4,"+++"),NieStac!$R21))=FALSE(),"+++","++"),"+")," ")," ")</f>
        <v xml:space="preserve"> </v>
      </c>
      <c r="T15" s="205" t="str">
        <f>NieStac!C21</f>
        <v>Podstawowe szkolenie z zakresu BHP</v>
      </c>
      <c r="U15" s="204" t="str">
        <f>IF(ISERR(FIND(U$4,NieStac!$S21))=FALSE(),IF(ISERR(FIND(CONCATENATE(U$4,"+"),NieStac!$S21))=FALSE(),IF(ISERR(FIND(CONCATENATE(U$4,"++"),NieStac!$S21))=FALSE(),IF(ISERR(FIND(CONCATENATE(U$4,"+++"),NieStac!$S21))=FALSE(),"+++","++"),"+")," ")," ")</f>
        <v>+</v>
      </c>
      <c r="V15" s="204" t="str">
        <f>IF(ISERR(FIND(V$4,NieStac!$S21))=FALSE(),IF(ISERR(FIND(CONCATENATE(V$4,"+"),NieStac!$S21))=FALSE(),IF(ISERR(FIND(CONCATENATE(V$4,"++"),NieStac!$S21))=FALSE(),IF(ISERR(FIND(CONCATENATE(V$4,"+++"),NieStac!$S21))=FALSE(),"+++","++"),"+")," ")," ")</f>
        <v xml:space="preserve"> </v>
      </c>
      <c r="W15" s="204" t="str">
        <f>IF(ISERR(FIND(W$4,NieStac!$S21))=FALSE(),IF(ISERR(FIND(CONCATENATE(W$4,"+"),NieStac!$S21))=FALSE(),IF(ISERR(FIND(CONCATENATE(W$4,"++"),NieStac!$S21))=FALSE(),IF(ISERR(FIND(CONCATENATE(W$4,"+++"),NieStac!$S21))=FALSE(),"+++","++"),"+")," ")," ")</f>
        <v xml:space="preserve"> </v>
      </c>
      <c r="X15" s="204" t="str">
        <f>IF(ISERR(FIND(X$4,NieStac!$S21))=FALSE(),IF(ISERR(FIND(CONCATENATE(X$4,"+"),NieStac!$S21))=FALSE(),IF(ISERR(FIND(CONCATENATE(X$4,"++"),NieStac!$S21))=FALSE(),IF(ISERR(FIND(CONCATENATE(X$4,"+++"),NieStac!$S21))=FALSE(),"+++","++"),"+")," ")," ")</f>
        <v xml:space="preserve"> </v>
      </c>
      <c r="Y15" s="204" t="str">
        <f>IF(ISERR(FIND(Y$4,NieStac!$S21))=FALSE(),IF(ISERR(FIND(CONCATENATE(Y$4,"+"),NieStac!$S21))=FALSE(),IF(ISERR(FIND(CONCATENATE(Y$4,"++"),NieStac!$S21))=FALSE(),IF(ISERR(FIND(CONCATENATE(Y$4,"+++"),NieStac!$S21))=FALSE(),"+++","++"),"+")," ")," ")</f>
        <v xml:space="preserve"> </v>
      </c>
      <c r="Z15" s="204" t="str">
        <f>IF(ISERR(FIND(Z$4,NieStac!$S21))=FALSE(),IF(ISERR(FIND(CONCATENATE(Z$4,"+"),NieStac!$S21))=FALSE(),IF(ISERR(FIND(CONCATENATE(Z$4,"++"),NieStac!$S21))=FALSE(),IF(ISERR(FIND(CONCATENATE(Z$4,"+++"),NieStac!$S21))=FALSE(),"+++","++"),"+")," ")," ")</f>
        <v xml:space="preserve"> </v>
      </c>
      <c r="AA15" s="204" t="str">
        <f>IF(ISERR(FIND(AA$4,NieStac!$S21))=FALSE(),IF(ISERR(FIND(CONCATENATE(AA$4,"+"),NieStac!$S21))=FALSE(),IF(ISERR(FIND(CONCATENATE(AA$4,"++"),NieStac!$S21))=FALSE(),IF(ISERR(FIND(CONCATENATE(AA$4,"+++"),NieStac!$S21))=FALSE(),"+++","++"),"+")," ")," ")</f>
        <v xml:space="preserve"> </v>
      </c>
      <c r="AB15" s="204" t="str">
        <f>IF(ISERR(FIND(AB$4,NieStac!$S21))=FALSE(),IF(ISERR(FIND(CONCATENATE(AB$4,"+"),NieStac!$S21))=FALSE(),IF(ISERR(FIND(CONCATENATE(AB$4,"++"),NieStac!$S21))=FALSE(),IF(ISERR(FIND(CONCATENATE(AB$4,"+++"),NieStac!$S21))=FALSE(),"+++","++"),"+")," ")," ")</f>
        <v xml:space="preserve"> </v>
      </c>
      <c r="AC15" s="204" t="str">
        <f>IF(ISERR(FIND(AC$4,NieStac!$S21))=FALSE(),IF(ISERR(FIND(CONCATENATE(AC$4,"+"),NieStac!$S21))=FALSE(),IF(ISERR(FIND(CONCATENATE(AC$4,"++"),NieStac!$S21))=FALSE(),IF(ISERR(FIND(CONCATENATE(AC$4,"+++"),NieStac!$S21))=FALSE(),"+++","++"),"+")," ")," ")</f>
        <v xml:space="preserve"> </v>
      </c>
      <c r="AD15" s="204" t="str">
        <f>IF(ISERR(FIND(AD$4,NieStac!$S21))=FALSE(),IF(ISERR(FIND(CONCATENATE(AD$4,"+"),NieStac!$S21))=FALSE(),IF(ISERR(FIND(CONCATENATE(AD$4,"++"),NieStac!$S21))=FALSE(),IF(ISERR(FIND(CONCATENATE(AD$4,"+++"),NieStac!$S21))=FALSE(),"+++","++"),"+")," ")," ")</f>
        <v xml:space="preserve"> </v>
      </c>
      <c r="AE15" s="204" t="str">
        <f>IF(ISERR(FIND(AE$4,NieStac!$S21))=FALSE(),IF(ISERR(FIND(CONCATENATE(AE$4,"+"),NieStac!$S21))=FALSE(),IF(ISERR(FIND(CONCATENATE(AE$4,"++"),NieStac!$S21))=FALSE(),IF(ISERR(FIND(CONCATENATE(AE$4,"+++"),NieStac!$S21))=FALSE(),"+++","++"),"+")," ")," ")</f>
        <v xml:space="preserve"> </v>
      </c>
      <c r="AF15" s="204" t="str">
        <f>IF(ISERR(FIND(AF$4,NieStac!$S21))=FALSE(),IF(ISERR(FIND(CONCATENATE(AF$4,"+"),NieStac!$S21))=FALSE(),IF(ISERR(FIND(CONCATENATE(AF$4,"++"),NieStac!$S21))=FALSE(),IF(ISERR(FIND(CONCATENATE(AF$4,"+++"),NieStac!$S21))=FALSE(),"+++","++"),"+")," ")," ")</f>
        <v xml:space="preserve"> </v>
      </c>
      <c r="AG15" s="204" t="str">
        <f>IF(ISERR(FIND(AG$4,NieStac!$S21))=FALSE(),IF(ISERR(FIND(CONCATENATE(AG$4,"+"),NieStac!$S21))=FALSE(),IF(ISERR(FIND(CONCATENATE(AG$4,"++"),NieStac!$S21))=FALSE(),IF(ISERR(FIND(CONCATENATE(AG$4,"+++"),NieStac!$S21))=FALSE(),"+++","++"),"+")," ")," ")</f>
        <v xml:space="preserve"> </v>
      </c>
      <c r="AH15" s="204" t="str">
        <f>IF(ISERR(FIND(AH$4,NieStac!$S21))=FALSE(),IF(ISERR(FIND(CONCATENATE(AH$4,"+"),NieStac!$S21))=FALSE(),IF(ISERR(FIND(CONCATENATE(AH$4,"++"),NieStac!$S21))=FALSE(),IF(ISERR(FIND(CONCATENATE(AH$4,"+++"),NieStac!$S21))=FALSE(),"+++","++"),"+")," ")," ")</f>
        <v xml:space="preserve"> </v>
      </c>
      <c r="AI15" s="204" t="str">
        <f>IF(ISERR(FIND(AI$4,NieStac!$S21))=FALSE(),IF(ISERR(FIND(CONCATENATE(AI$4,"+"),NieStac!$S21))=FALSE(),IF(ISERR(FIND(CONCATENATE(AI$4,"++"),NieStac!$S21))=FALSE(),IF(ISERR(FIND(CONCATENATE(AI$4,"+++"),NieStac!$S21))=FALSE(),"+++","++"),"+")," ")," ")</f>
        <v xml:space="preserve"> </v>
      </c>
      <c r="AJ15" s="204" t="str">
        <f>IF(ISERR(FIND(AJ$4,NieStac!$S21))=FALSE(),IF(ISERR(FIND(CONCATENATE(AJ$4,"+"),NieStac!$S21))=FALSE(),IF(ISERR(FIND(CONCATENATE(AJ$4,"++"),NieStac!$S21))=FALSE(),IF(ISERR(FIND(CONCATENATE(AJ$4,"+++"),NieStac!$S21))=FALSE(),"+++","++"),"+")," ")," ")</f>
        <v xml:space="preserve"> </v>
      </c>
      <c r="AK15" s="204" t="str">
        <f>IF(ISERR(FIND(AK$4,NieStac!$S21))=FALSE(),IF(ISERR(FIND(CONCATENATE(AK$4,"+"),NieStac!$S21))=FALSE(),IF(ISERR(FIND(CONCATENATE(AK$4,"++"),NieStac!$S21))=FALSE(),IF(ISERR(FIND(CONCATENATE(AK$4,"+++"),NieStac!$S21))=FALSE(),"+++","++"),"+")," ")," ")</f>
        <v>+++</v>
      </c>
      <c r="AL15" s="204" t="str">
        <f>IF(ISERR(FIND(AL$4,NieStac!$S21))=FALSE(),IF(ISERR(FIND(CONCATENATE(AL$4,"+"),NieStac!$S21))=FALSE(),IF(ISERR(FIND(CONCATENATE(AL$4,"++"),NieStac!$S21))=FALSE(),IF(ISERR(FIND(CONCATENATE(AL$4,"+++"),NieStac!$S21))=FALSE(),"+++","++"),"+")," ")," ")</f>
        <v xml:space="preserve"> </v>
      </c>
      <c r="AM15" s="204" t="str">
        <f>IF(ISERR(FIND(AM$4,NieStac!$S21))=FALSE(),IF(ISERR(FIND(CONCATENATE(AM$4,"+"),NieStac!$S21))=FALSE(),IF(ISERR(FIND(CONCATENATE(AM$4,"++"),NieStac!$S21))=FALSE(),IF(ISERR(FIND(CONCATENATE(AM$4,"+++"),NieStac!$S21))=FALSE(),"+++","++"),"+")," ")," ")</f>
        <v xml:space="preserve"> </v>
      </c>
      <c r="AN15" s="204" t="str">
        <f>IF(ISERR(FIND(AN$4,NieStac!$S21))=FALSE(),IF(ISERR(FIND(CONCATENATE(AN$4,"+"),NieStac!$S21))=FALSE(),IF(ISERR(FIND(CONCATENATE(AN$4,"++"),NieStac!$S21))=FALSE(),IF(ISERR(FIND(CONCATENATE(AN$4,"+++"),NieStac!$S21))=FALSE(),"+++","++"),"+")," ")," ")</f>
        <v xml:space="preserve"> </v>
      </c>
      <c r="AO15" s="204" t="str">
        <f>IF(ISERR(FIND(AO$4,NieStac!$S21))=FALSE(),IF(ISERR(FIND(CONCATENATE(AO$4,"+"),NieStac!$S21))=FALSE(),IF(ISERR(FIND(CONCATENATE(AO$4,"++"),NieStac!$S21))=FALSE(),IF(ISERR(FIND(CONCATENATE(AO$4,"+++"),NieStac!$S21))=FALSE(),"+++","++"),"+")," ")," ")</f>
        <v xml:space="preserve"> </v>
      </c>
      <c r="AP15" s="204" t="str">
        <f>IF(ISERR(FIND(AP$4,NieStac!$S21))=FALSE(),IF(ISERR(FIND(CONCATENATE(AP$4,"+"),NieStac!$S21))=FALSE(),IF(ISERR(FIND(CONCATENATE(AP$4,"++"),NieStac!$S21))=FALSE(),IF(ISERR(FIND(CONCATENATE(AP$4,"+++"),NieStac!$S21))=FALSE(),"+++","++"),"+")," ")," ")</f>
        <v xml:space="preserve"> </v>
      </c>
      <c r="AQ15" s="204" t="str">
        <f>IF(ISERR(FIND(AQ$4,NieStac!$S21))=FALSE(),IF(ISERR(FIND(CONCATENATE(AQ$4,"+"),NieStac!$S21))=FALSE(),IF(ISERR(FIND(CONCATENATE(AQ$4,"++"),NieStac!$S21))=FALSE(),IF(ISERR(FIND(CONCATENATE(AQ$4,"+++"),NieStac!$S21))=FALSE(),"+++","++"),"+")," ")," ")</f>
        <v xml:space="preserve"> </v>
      </c>
      <c r="AR15" s="204" t="str">
        <f>IF(ISERR(FIND(AR$4,NieStac!$S21))=FALSE(),IF(ISERR(FIND(CONCATENATE(AR$4,"+"),NieStac!$S21))=FALSE(),IF(ISERR(FIND(CONCATENATE(AR$4,"++"),NieStac!$S21))=FALSE(),IF(ISERR(FIND(CONCATENATE(AR$4,"+++"),NieStac!$S21))=FALSE(),"+++","++"),"+")," ")," ")</f>
        <v xml:space="preserve"> </v>
      </c>
      <c r="AS15" s="204" t="str">
        <f>IF(ISERR(FIND(AS$4,NieStac!$S21))=FALSE(),IF(ISERR(FIND(CONCATENATE(AS$4,"+"),NieStac!$S21))=FALSE(),IF(ISERR(FIND(CONCATENATE(AS$4,"++"),NieStac!$S21))=FALSE(),IF(ISERR(FIND(CONCATENATE(AS$4,"+++"),NieStac!$S21))=FALSE(),"+++","++"),"+")," ")," ")</f>
        <v xml:space="preserve"> </v>
      </c>
      <c r="AT15" s="204" t="str">
        <f>IF(ISERR(FIND(AT$4,NieStac!$S21))=FALSE(),IF(ISERR(FIND(CONCATENATE(AT$4,"+"),NieStac!$S21))=FALSE(),IF(ISERR(FIND(CONCATENATE(AT$4,"++"),NieStac!$S21))=FALSE(),IF(ISERR(FIND(CONCATENATE(AT$4,"+++"),NieStac!$S21))=FALSE(),"+++","++"),"+")," ")," ")</f>
        <v xml:space="preserve"> </v>
      </c>
      <c r="AU15" s="204" t="str">
        <f>IF(ISERR(FIND(AU$4,NieStac!$S21))=FALSE(),IF(ISERR(FIND(CONCATENATE(AU$4,"+"),NieStac!$S21))=FALSE(),IF(ISERR(FIND(CONCATENATE(AU$4,"++"),NieStac!$S21))=FALSE(),IF(ISERR(FIND(CONCATENATE(AU$4,"+++"),NieStac!$S21))=FALSE(),"+++","++"),"+")," ")," ")</f>
        <v xml:space="preserve"> </v>
      </c>
      <c r="AV15" s="205" t="str">
        <f>NieStac!C21</f>
        <v>Podstawowe szkolenie z zakresu BHP</v>
      </c>
      <c r="AW15" s="204" t="str">
        <f>IF(ISERR(FIND(AW$4,NieStac!$T21))=FALSE(),IF(ISERR(FIND(CONCATENATE(AW$4,"+"),NieStac!$T21))=FALSE(),IF(ISERR(FIND(CONCATENATE(AW$4,"++"),NieStac!$T21))=FALSE(),IF(ISERR(FIND(CONCATENATE(AW$4,"+++"),NieStac!$T21))=FALSE(),"+++","++"),"+")," ")," ")</f>
        <v xml:space="preserve"> </v>
      </c>
      <c r="AX15" s="204" t="str">
        <f>IF(ISERR(FIND(AX$4,NieStac!$T21))=FALSE(),IF(ISERR(FIND(CONCATENATE(AX$4,"+"),NieStac!$T21))=FALSE(),IF(ISERR(FIND(CONCATENATE(AX$4,"++"),NieStac!$T21))=FALSE(),IF(ISERR(FIND(CONCATENATE(AX$4,"+++"),NieStac!$T21))=FALSE(),"+++","++"),"+")," ")," ")</f>
        <v>++</v>
      </c>
      <c r="AY15" s="204" t="str">
        <f>IF(ISERR(FIND(AY$4,NieStac!$T21))=FALSE(),IF(ISERR(FIND(CONCATENATE(AY$4,"+"),NieStac!$T21))=FALSE(),IF(ISERR(FIND(CONCATENATE(AY$4,"++"),NieStac!$T21))=FALSE(),IF(ISERR(FIND(CONCATENATE(AY$4,"+++"),NieStac!$T21))=FALSE(),"+++","++"),"+")," ")," ")</f>
        <v xml:space="preserve"> </v>
      </c>
      <c r="AZ15" s="204" t="str">
        <f>IF(ISERR(FIND(AZ$4,NieStac!$T21))=FALSE(),IF(ISERR(FIND(CONCATENATE(AZ$4,"+"),NieStac!$T21))=FALSE(),IF(ISERR(FIND(CONCATENATE(AZ$4,"++"),NieStac!$T21))=FALSE(),IF(ISERR(FIND(CONCATENATE(AZ$4,"+++"),NieStac!$T21))=FALSE(),"+++","++"),"+")," ")," ")</f>
        <v>+</v>
      </c>
      <c r="BA15" s="204" t="str">
        <f>IF(ISERR(FIND(BA$4,NieStac!$T21))=FALSE(),IF(ISERR(FIND(CONCATENATE(BA$4,"+"),NieStac!$T21))=FALSE(),IF(ISERR(FIND(CONCATENATE(BA$4,"++"),NieStac!$T21))=FALSE(),IF(ISERR(FIND(CONCATENATE(BA$4,"+++"),NieStac!$T21))=FALSE(),"+++","++"),"+")," ")," ")</f>
        <v xml:space="preserve"> </v>
      </c>
      <c r="BB15" s="204" t="str">
        <f>IF(ISERR(FIND(BB$4,NieStac!$T21))=FALSE(),IF(ISERR(FIND(CONCATENATE(BB$4,"+"),NieStac!$T21))=FALSE(),IF(ISERR(FIND(CONCATENATE(BB$4,"++"),NieStac!$T21))=FALSE(),IF(ISERR(FIND(CONCATENATE(BB$4,"+++"),NieStac!$T21))=FALSE(),"+++","++"),"+")," ")," ")</f>
        <v xml:space="preserve"> </v>
      </c>
      <c r="BC15" s="204" t="str">
        <f>IF(ISERR(FIND(BC$4,NieStac!$T21))=0,IF(ISERR(FIND(CONCATENATE(BC$4,"+"),NieStac!$T21))=0,IF(ISERR(FIND(CONCATENATE(BC$4,"++"),NieStac!$T21))=0,IF(ISERR(FIND(CONCATENATE(BC$4,"+++"),NieStac!$T21))=0,"+++","++"),"+"),"-"),"-")</f>
        <v>-</v>
      </c>
      <c r="BD15" s="204" t="str">
        <f>IF(ISERR(FIND(BD$4,NieStac!$T21))=0,IF(ISERR(FIND(CONCATENATE(BD$4,"+"),NieStac!$T21))=0,IF(ISERR(FIND(CONCATENATE(BD$4,"++"),NieStac!$T21))=0,IF(ISERR(FIND(CONCATENATE(BD$4,"+++"),NieStac!$T21))=0,"+++","++"),"+"),"-"),"-")</f>
        <v>-</v>
      </c>
      <c r="BE15" s="204" t="str">
        <f>IF(ISERR(FIND(BE$4,NieStac!$T21))=0,IF(ISERR(FIND(CONCATENATE(BE$4,"+"),NieStac!$T21))=0,IF(ISERR(FIND(CONCATENATE(BE$4,"++"),NieStac!$T21))=0,IF(ISERR(FIND(CONCATENATE(BE$4,"+++"),NieStac!$T21))=0,"+++","++"),"+"),"-"),"-")</f>
        <v>-</v>
      </c>
    </row>
    <row r="16" spans="1:57" ht="12.75" customHeight="1">
      <c r="A16" s="208" t="str">
        <f>NieStac!C22</f>
        <v>Język obcy</v>
      </c>
      <c r="B16" s="204" t="str">
        <f>IF(ISERR(FIND(B$4,NieStac!$R22))=FALSE(),IF(ISERR(FIND(CONCATENATE(B$4,"+"),NieStac!$R22))=FALSE(),IF(ISERR(FIND(CONCATENATE(B$4,"++"),NieStac!$R22))=FALSE(),IF(ISERR(FIND(CONCATENATE(B$4,"+++"),NieStac!$R22))=FALSE(),"+++","++"),"+")," ")," ")</f>
        <v xml:space="preserve"> </v>
      </c>
      <c r="C16" s="204" t="str">
        <f>IF(ISERR(FIND(C$4,NieStac!$R22))=FALSE(),IF(ISERR(FIND(CONCATENATE(C$4,"+"),NieStac!$R22))=FALSE(),IF(ISERR(FIND(CONCATENATE(C$4,"++"),NieStac!$R22))=FALSE(),IF(ISERR(FIND(CONCATENATE(C$4,"+++"),NieStac!$R22))=FALSE(),"+++","++"),"+")," ")," ")</f>
        <v xml:space="preserve"> </v>
      </c>
      <c r="D16" s="204" t="str">
        <f>IF(ISERR(FIND(D$4,NieStac!$R22))=FALSE(),IF(ISERR(FIND(CONCATENATE(D$4,"+"),NieStac!$R22))=FALSE(),IF(ISERR(FIND(CONCATENATE(D$4,"++"),NieStac!$R22))=FALSE(),IF(ISERR(FIND(CONCATENATE(D$4,"+++"),NieStac!$R22))=FALSE(),"+++","++"),"+")," ")," ")</f>
        <v xml:space="preserve"> </v>
      </c>
      <c r="E16" s="204" t="str">
        <f>IF(ISERR(FIND(E$4,NieStac!$R22))=FALSE(),IF(ISERR(FIND(CONCATENATE(E$4,"+"),NieStac!$R22))=FALSE(),IF(ISERR(FIND(CONCATENATE(E$4,"++"),NieStac!$R22))=FALSE(),IF(ISERR(FIND(CONCATENATE(E$4,"+++"),NieStac!$R22))=FALSE(),"+++","++"),"+")," ")," ")</f>
        <v xml:space="preserve"> </v>
      </c>
      <c r="F16" s="204" t="str">
        <f>IF(ISERR(FIND(F$4,NieStac!$R22))=FALSE(),IF(ISERR(FIND(CONCATENATE(F$4,"+"),NieStac!$R22))=FALSE(),IF(ISERR(FIND(CONCATENATE(F$4,"++"),NieStac!$R22))=FALSE(),IF(ISERR(FIND(CONCATENATE(F$4,"+++"),NieStac!$R22))=FALSE(),"+++","++"),"+")," ")," ")</f>
        <v xml:space="preserve"> </v>
      </c>
      <c r="G16" s="204" t="str">
        <f>IF(ISERR(FIND(G$4,NieStac!$R22))=FALSE(),IF(ISERR(FIND(CONCATENATE(G$4,"+"),NieStac!$R22))=FALSE(),IF(ISERR(FIND(CONCATENATE(G$4,"++"),NieStac!$R22))=FALSE(),IF(ISERR(FIND(CONCATENATE(G$4,"+++"),NieStac!$R22))=FALSE(),"+++","++"),"+")," ")," ")</f>
        <v xml:space="preserve"> </v>
      </c>
      <c r="H16" s="204" t="str">
        <f>IF(ISERR(FIND(H$4,NieStac!$R22))=FALSE(),IF(ISERR(FIND(CONCATENATE(H$4,"+"),NieStac!$R22))=FALSE(),IF(ISERR(FIND(CONCATENATE(H$4,"++"),NieStac!$R22))=FALSE(),IF(ISERR(FIND(CONCATENATE(H$4,"+++"),NieStac!$R22))=FALSE(),"+++","++"),"+")," ")," ")</f>
        <v xml:space="preserve"> </v>
      </c>
      <c r="I16" s="204" t="str">
        <f>IF(ISERR(FIND(I$4,NieStac!$R22))=FALSE(),IF(ISERR(FIND(CONCATENATE(I$4,"+"),NieStac!$R22))=FALSE(),IF(ISERR(FIND(CONCATENATE(I$4,"++"),NieStac!$R22))=FALSE(),IF(ISERR(FIND(CONCATENATE(I$4,"+++"),NieStac!$R22))=FALSE(),"+++","++"),"+")," ")," ")</f>
        <v xml:space="preserve"> </v>
      </c>
      <c r="J16" s="204" t="str">
        <f>IF(ISERR(FIND(J$4,NieStac!$R22))=FALSE(),IF(ISERR(FIND(CONCATENATE(J$4,"+"),NieStac!$R22))=FALSE(),IF(ISERR(FIND(CONCATENATE(J$4,"++"),NieStac!$R22))=FALSE(),IF(ISERR(FIND(CONCATENATE(J$4,"+++"),NieStac!$R22))=FALSE(),"+++","++"),"+")," ")," ")</f>
        <v xml:space="preserve"> </v>
      </c>
      <c r="K16" s="204" t="str">
        <f>IF(ISERR(FIND(K$4,NieStac!$R22))=FALSE(),IF(ISERR(FIND(CONCATENATE(K$4,"+"),NieStac!$R22))=FALSE(),IF(ISERR(FIND(CONCATENATE(K$4,"++"),NieStac!$R22))=FALSE(),IF(ISERR(FIND(CONCATENATE(K$4,"+++"),NieStac!$R22))=FALSE(),"+++","++"),"+")," ")," ")</f>
        <v xml:space="preserve"> </v>
      </c>
      <c r="L16" s="204" t="str">
        <f>IF(ISERR(FIND(L$4,NieStac!$R22))=FALSE(),IF(ISERR(FIND(CONCATENATE(L$4,"+"),NieStac!$R22))=FALSE(),IF(ISERR(FIND(CONCATENATE(L$4,"++"),NieStac!$R22))=FALSE(),IF(ISERR(FIND(CONCATENATE(L$4,"+++"),NieStac!$R22))=FALSE(),"+++","++"),"+")," ")," ")</f>
        <v xml:space="preserve"> </v>
      </c>
      <c r="M16" s="204" t="str">
        <f>IF(ISERR(FIND(M$4,NieStac!$R22))=FALSE(),IF(ISERR(FIND(CONCATENATE(M$4,"+"),NieStac!$R22))=FALSE(),IF(ISERR(FIND(CONCATENATE(M$4,"++"),NieStac!$R22))=FALSE(),IF(ISERR(FIND(CONCATENATE(M$4,"+++"),NieStac!$R22))=FALSE(),"+++","++"),"+")," ")," ")</f>
        <v xml:space="preserve"> </v>
      </c>
      <c r="N16" s="204" t="str">
        <f>IF(ISERR(FIND(N$4,NieStac!$R22))=FALSE(),IF(ISERR(FIND(CONCATENATE(N$4,"+"),NieStac!$R22))=FALSE(),IF(ISERR(FIND(CONCATENATE(N$4,"++"),NieStac!$R22))=FALSE(),IF(ISERR(FIND(CONCATENATE(N$4,"+++"),NieStac!$R22))=FALSE(),"+++","++"),"+")," ")," ")</f>
        <v xml:space="preserve"> </v>
      </c>
      <c r="O16" s="204" t="str">
        <f>IF(ISERR(FIND(O$4,NieStac!$R22))=FALSE(),IF(ISERR(FIND(CONCATENATE(O$4,"+"),NieStac!$R22))=FALSE(),IF(ISERR(FIND(CONCATENATE(O$4,"++"),NieStac!$R22))=FALSE(),IF(ISERR(FIND(CONCATENATE(O$4,"+++"),NieStac!$R22))=FALSE(),"+++","++"),"+")," ")," ")</f>
        <v xml:space="preserve"> </v>
      </c>
      <c r="P16" s="204" t="str">
        <f>IF(ISERR(FIND(P$4,NieStac!$R22))=FALSE(),IF(ISERR(FIND(CONCATENATE(P$4,"+"),NieStac!$R22))=FALSE(),IF(ISERR(FIND(CONCATENATE(P$4,"++"),NieStac!$R22))=FALSE(),IF(ISERR(FIND(CONCATENATE(P$4,"+++"),NieStac!$R22))=FALSE(),"+++","++"),"+")," ")," ")</f>
        <v xml:space="preserve"> </v>
      </c>
      <c r="Q16" s="204" t="str">
        <f>IF(ISERR(FIND(Q$4,NieStac!$R22))=FALSE(),IF(ISERR(FIND(CONCATENATE(Q$4,"+"),NieStac!$R22))=FALSE(),IF(ISERR(FIND(CONCATENATE(Q$4,"++"),NieStac!$R22))=FALSE(),IF(ISERR(FIND(CONCATENATE(Q$4,"+++"),NieStac!$R22))=FALSE(),"+++","++"),"+")," ")," ")</f>
        <v xml:space="preserve"> </v>
      </c>
      <c r="R16" s="204" t="str">
        <f>IF(ISERR(FIND(R$4,NieStac!$R22))=FALSE(),IF(ISERR(FIND(CONCATENATE(R$4,"+"),NieStac!$R22))=FALSE(),IF(ISERR(FIND(CONCATENATE(R$4,"++"),NieStac!$R22))=FALSE(),IF(ISERR(FIND(CONCATENATE(R$4,"+++"),NieStac!$R22))=FALSE(),"+++","++"),"+")," ")," ")</f>
        <v xml:space="preserve"> </v>
      </c>
      <c r="S16" s="204" t="str">
        <f>IF(ISERR(FIND(S$4,NieStac!$R22))=FALSE(),IF(ISERR(FIND(CONCATENATE(S$4,"+"),NieStac!$R22))=FALSE(),IF(ISERR(FIND(CONCATENATE(S$4,"++"),NieStac!$R22))=FALSE(),IF(ISERR(FIND(CONCATENATE(S$4,"+++"),NieStac!$R22))=FALSE(),"+++","++"),"+")," ")," ")</f>
        <v xml:space="preserve"> </v>
      </c>
      <c r="T16" s="208" t="str">
        <f>NieStac!C22</f>
        <v>Język obcy</v>
      </c>
      <c r="U16" s="204" t="str">
        <f>IF(ISERR(FIND(U$4,NieStac!$S22))=FALSE(),IF(ISERR(FIND(CONCATENATE(U$4,"+"),NieStac!$S22))=FALSE(),IF(ISERR(FIND(CONCATENATE(U$4,"++"),NieStac!$S22))=FALSE(),IF(ISERR(FIND(CONCATENATE(U$4,"+++"),NieStac!$S22))=FALSE(),"+++","++"),"+")," ")," ")</f>
        <v>++</v>
      </c>
      <c r="V16" s="204" t="str">
        <f>IF(ISERR(FIND(V$4,NieStac!$S22))=FALSE(),IF(ISERR(FIND(CONCATENATE(V$4,"+"),NieStac!$S22))=FALSE(),IF(ISERR(FIND(CONCATENATE(V$4,"++"),NieStac!$S22))=FALSE(),IF(ISERR(FIND(CONCATENATE(V$4,"+++"),NieStac!$S22))=FALSE(),"+++","++"),"+")," ")," ")</f>
        <v xml:space="preserve"> </v>
      </c>
      <c r="W16" s="204" t="str">
        <f>IF(ISERR(FIND(W$4,NieStac!$S22))=FALSE(),IF(ISERR(FIND(CONCATENATE(W$4,"+"),NieStac!$S22))=FALSE(),IF(ISERR(FIND(CONCATENATE(W$4,"++"),NieStac!$S22))=FALSE(),IF(ISERR(FIND(CONCATENATE(W$4,"+++"),NieStac!$S22))=FALSE(),"+++","++"),"+")," ")," ")</f>
        <v>+++</v>
      </c>
      <c r="X16" s="204" t="str">
        <f>IF(ISERR(FIND(X$4,NieStac!$S22))=FALSE(),IF(ISERR(FIND(CONCATENATE(X$4,"+"),NieStac!$S22))=FALSE(),IF(ISERR(FIND(CONCATENATE(X$4,"++"),NieStac!$S22))=FALSE(),IF(ISERR(FIND(CONCATENATE(X$4,"+++"),NieStac!$S22))=FALSE(),"+++","++"),"+")," ")," ")</f>
        <v>+</v>
      </c>
      <c r="Y16" s="204" t="str">
        <f>IF(ISERR(FIND(Y$4,NieStac!$S22))=FALSE(),IF(ISERR(FIND(CONCATENATE(Y$4,"+"),NieStac!$S22))=FALSE(),IF(ISERR(FIND(CONCATENATE(Y$4,"++"),NieStac!$S22))=FALSE(),IF(ISERR(FIND(CONCATENATE(Y$4,"+++"),NieStac!$S22))=FALSE(),"+++","++"),"+")," ")," ")</f>
        <v xml:space="preserve"> </v>
      </c>
      <c r="Z16" s="204" t="str">
        <f>IF(ISERR(FIND(Z$4,NieStac!$S22))=FALSE(),IF(ISERR(FIND(CONCATENATE(Z$4,"+"),NieStac!$S22))=FALSE(),IF(ISERR(FIND(CONCATENATE(Z$4,"++"),NieStac!$S22))=FALSE(),IF(ISERR(FIND(CONCATENATE(Z$4,"+++"),NieStac!$S22))=FALSE(),"+++","++"),"+")," ")," ")</f>
        <v xml:space="preserve"> </v>
      </c>
      <c r="AA16" s="204" t="str">
        <f>IF(ISERR(FIND(AA$4,NieStac!$S22))=FALSE(),IF(ISERR(FIND(CONCATENATE(AA$4,"+"),NieStac!$S22))=FALSE(),IF(ISERR(FIND(CONCATENATE(AA$4,"++"),NieStac!$S22))=FALSE(),IF(ISERR(FIND(CONCATENATE(AA$4,"+++"),NieStac!$S22))=FALSE(),"+++","++"),"+")," ")," ")</f>
        <v>++</v>
      </c>
      <c r="AB16" s="204" t="str">
        <f>IF(ISERR(FIND(AB$4,NieStac!$S22))=FALSE(),IF(ISERR(FIND(CONCATENATE(AB$4,"+"),NieStac!$S22))=FALSE(),IF(ISERR(FIND(CONCATENATE(AB$4,"++"),NieStac!$S22))=FALSE(),IF(ISERR(FIND(CONCATENATE(AB$4,"+++"),NieStac!$S22))=FALSE(),"+++","++"),"+")," ")," ")</f>
        <v xml:space="preserve"> </v>
      </c>
      <c r="AC16" s="204" t="str">
        <f>IF(ISERR(FIND(AC$4,NieStac!$S22))=FALSE(),IF(ISERR(FIND(CONCATENATE(AC$4,"+"),NieStac!$S22))=FALSE(),IF(ISERR(FIND(CONCATENATE(AC$4,"++"),NieStac!$S22))=FALSE(),IF(ISERR(FIND(CONCATENATE(AC$4,"+++"),NieStac!$S22))=FALSE(),"+++","++"),"+")," ")," ")</f>
        <v xml:space="preserve"> </v>
      </c>
      <c r="AD16" s="204" t="str">
        <f>IF(ISERR(FIND(AD$4,NieStac!$S22))=FALSE(),IF(ISERR(FIND(CONCATENATE(AD$4,"+"),NieStac!$S22))=FALSE(),IF(ISERR(FIND(CONCATENATE(AD$4,"++"),NieStac!$S22))=FALSE(),IF(ISERR(FIND(CONCATENATE(AD$4,"+++"),NieStac!$S22))=FALSE(),"+++","++"),"+")," ")," ")</f>
        <v xml:space="preserve"> </v>
      </c>
      <c r="AE16" s="204" t="str">
        <f>IF(ISERR(FIND(AE$4,NieStac!$S22))=FALSE(),IF(ISERR(FIND(CONCATENATE(AE$4,"+"),NieStac!$S22))=FALSE(),IF(ISERR(FIND(CONCATENATE(AE$4,"++"),NieStac!$S22))=FALSE(),IF(ISERR(FIND(CONCATENATE(AE$4,"+++"),NieStac!$S22))=FALSE(),"+++","++"),"+")," ")," ")</f>
        <v xml:space="preserve"> </v>
      </c>
      <c r="AF16" s="204" t="str">
        <f>IF(ISERR(FIND(AF$4,NieStac!$S22))=FALSE(),IF(ISERR(FIND(CONCATENATE(AF$4,"+"),NieStac!$S22))=FALSE(),IF(ISERR(FIND(CONCATENATE(AF$4,"++"),NieStac!$S22))=FALSE(),IF(ISERR(FIND(CONCATENATE(AF$4,"+++"),NieStac!$S22))=FALSE(),"+++","++"),"+")," ")," ")</f>
        <v xml:space="preserve"> </v>
      </c>
      <c r="AG16" s="204" t="str">
        <f>IF(ISERR(FIND(AG$4,NieStac!$S22))=FALSE(),IF(ISERR(FIND(CONCATENATE(AG$4,"+"),NieStac!$S22))=FALSE(),IF(ISERR(FIND(CONCATENATE(AG$4,"++"),NieStac!$S22))=FALSE(),IF(ISERR(FIND(CONCATENATE(AG$4,"+++"),NieStac!$S22))=FALSE(),"+++","++"),"+")," ")," ")</f>
        <v xml:space="preserve"> </v>
      </c>
      <c r="AH16" s="204" t="str">
        <f>IF(ISERR(FIND(AH$4,NieStac!$S22))=FALSE(),IF(ISERR(FIND(CONCATENATE(AH$4,"+"),NieStac!$S22))=FALSE(),IF(ISERR(FIND(CONCATENATE(AH$4,"++"),NieStac!$S22))=FALSE(),IF(ISERR(FIND(CONCATENATE(AH$4,"+++"),NieStac!$S22))=FALSE(),"+++","++"),"+")," ")," ")</f>
        <v xml:space="preserve"> </v>
      </c>
      <c r="AI16" s="204" t="str">
        <f>IF(ISERR(FIND(AI$4,NieStac!$S22))=FALSE(),IF(ISERR(FIND(CONCATENATE(AI$4,"+"),NieStac!$S22))=FALSE(),IF(ISERR(FIND(CONCATENATE(AI$4,"++"),NieStac!$S22))=FALSE(),IF(ISERR(FIND(CONCATENATE(AI$4,"+++"),NieStac!$S22))=FALSE(),"+++","++"),"+")," ")," ")</f>
        <v xml:space="preserve"> </v>
      </c>
      <c r="AJ16" s="204" t="str">
        <f>IF(ISERR(FIND(AJ$4,NieStac!$S22))=FALSE(),IF(ISERR(FIND(CONCATENATE(AJ$4,"+"),NieStac!$S22))=FALSE(),IF(ISERR(FIND(CONCATENATE(AJ$4,"++"),NieStac!$S22))=FALSE(),IF(ISERR(FIND(CONCATENATE(AJ$4,"+++"),NieStac!$S22))=FALSE(),"+++","++"),"+")," ")," ")</f>
        <v xml:space="preserve"> </v>
      </c>
      <c r="AK16" s="204" t="str">
        <f>IF(ISERR(FIND(AK$4,NieStac!$S22))=FALSE(),IF(ISERR(FIND(CONCATENATE(AK$4,"+"),NieStac!$S22))=FALSE(),IF(ISERR(FIND(CONCATENATE(AK$4,"++"),NieStac!$S22))=FALSE(),IF(ISERR(FIND(CONCATENATE(AK$4,"+++"),NieStac!$S22))=FALSE(),"+++","++"),"+")," ")," ")</f>
        <v xml:space="preserve"> </v>
      </c>
      <c r="AL16" s="204" t="str">
        <f>IF(ISERR(FIND(AL$4,NieStac!$S22))=FALSE(),IF(ISERR(FIND(CONCATENATE(AL$4,"+"),NieStac!$S22))=FALSE(),IF(ISERR(FIND(CONCATENATE(AL$4,"++"),NieStac!$S22))=FALSE(),IF(ISERR(FIND(CONCATENATE(AL$4,"+++"),NieStac!$S22))=FALSE(),"+++","++"),"+")," ")," ")</f>
        <v xml:space="preserve"> </v>
      </c>
      <c r="AM16" s="204" t="str">
        <f>IF(ISERR(FIND(AM$4,NieStac!$S22))=FALSE(),IF(ISERR(FIND(CONCATENATE(AM$4,"+"),NieStac!$S22))=FALSE(),IF(ISERR(FIND(CONCATENATE(AM$4,"++"),NieStac!$S22))=FALSE(),IF(ISERR(FIND(CONCATENATE(AM$4,"+++"),NieStac!$S22))=FALSE(),"+++","++"),"+")," ")," ")</f>
        <v xml:space="preserve"> </v>
      </c>
      <c r="AN16" s="204" t="str">
        <f>IF(ISERR(FIND(AN$4,NieStac!$S22))=FALSE(),IF(ISERR(FIND(CONCATENATE(AN$4,"+"),NieStac!$S22))=FALSE(),IF(ISERR(FIND(CONCATENATE(AN$4,"++"),NieStac!$S22))=FALSE(),IF(ISERR(FIND(CONCATENATE(AN$4,"+++"),NieStac!$S22))=FALSE(),"+++","++"),"+")," ")," ")</f>
        <v xml:space="preserve"> </v>
      </c>
      <c r="AO16" s="204" t="str">
        <f>IF(ISERR(FIND(AO$4,NieStac!$S22))=FALSE(),IF(ISERR(FIND(CONCATENATE(AO$4,"+"),NieStac!$S22))=FALSE(),IF(ISERR(FIND(CONCATENATE(AO$4,"++"),NieStac!$S22))=FALSE(),IF(ISERR(FIND(CONCATENATE(AO$4,"+++"),NieStac!$S22))=FALSE(),"+++","++"),"+")," ")," ")</f>
        <v xml:space="preserve"> </v>
      </c>
      <c r="AP16" s="204" t="str">
        <f>IF(ISERR(FIND(AP$4,NieStac!$S22))=FALSE(),IF(ISERR(FIND(CONCATENATE(AP$4,"+"),NieStac!$S22))=FALSE(),IF(ISERR(FIND(CONCATENATE(AP$4,"++"),NieStac!$S22))=FALSE(),IF(ISERR(FIND(CONCATENATE(AP$4,"+++"),NieStac!$S22))=FALSE(),"+++","++"),"+")," ")," ")</f>
        <v xml:space="preserve"> </v>
      </c>
      <c r="AQ16" s="204" t="str">
        <f>IF(ISERR(FIND(AQ$4,NieStac!$S22))=FALSE(),IF(ISERR(FIND(CONCATENATE(AQ$4,"+"),NieStac!$S22))=FALSE(),IF(ISERR(FIND(CONCATENATE(AQ$4,"++"),NieStac!$S22))=FALSE(),IF(ISERR(FIND(CONCATENATE(AQ$4,"+++"),NieStac!$S22))=FALSE(),"+++","++"),"+")," ")," ")</f>
        <v xml:space="preserve"> </v>
      </c>
      <c r="AR16" s="204" t="str">
        <f>IF(ISERR(FIND(AR$4,NieStac!$S22))=FALSE(),IF(ISERR(FIND(CONCATENATE(AR$4,"+"),NieStac!$S22))=FALSE(),IF(ISERR(FIND(CONCATENATE(AR$4,"++"),NieStac!$S22))=FALSE(),IF(ISERR(FIND(CONCATENATE(AR$4,"+++"),NieStac!$S22))=FALSE(),"+++","++"),"+")," ")," ")</f>
        <v xml:space="preserve"> </v>
      </c>
      <c r="AS16" s="204" t="str">
        <f>IF(ISERR(FIND(AS$4,NieStac!$S22))=FALSE(),IF(ISERR(FIND(CONCATENATE(AS$4,"+"),NieStac!$S22))=FALSE(),IF(ISERR(FIND(CONCATENATE(AS$4,"++"),NieStac!$S22))=FALSE(),IF(ISERR(FIND(CONCATENATE(AS$4,"+++"),NieStac!$S22))=FALSE(),"+++","++"),"+")," ")," ")</f>
        <v xml:space="preserve"> </v>
      </c>
      <c r="AT16" s="204" t="str">
        <f>IF(ISERR(FIND(AT$4,NieStac!$S22))=FALSE(),IF(ISERR(FIND(CONCATENATE(AT$4,"+"),NieStac!$S22))=FALSE(),IF(ISERR(FIND(CONCATENATE(AT$4,"++"),NieStac!$S22))=FALSE(),IF(ISERR(FIND(CONCATENATE(AT$4,"+++"),NieStac!$S22))=FALSE(),"+++","++"),"+")," ")," ")</f>
        <v xml:space="preserve"> </v>
      </c>
      <c r="AU16" s="204" t="str">
        <f>IF(ISERR(FIND(AU$4,NieStac!$S22))=FALSE(),IF(ISERR(FIND(CONCATENATE(AU$4,"+"),NieStac!$S22))=FALSE(),IF(ISERR(FIND(CONCATENATE(AU$4,"++"),NieStac!$S22))=FALSE(),IF(ISERR(FIND(CONCATENATE(AU$4,"+++"),NieStac!$S22))=FALSE(),"+++","++"),"+")," ")," ")</f>
        <v xml:space="preserve"> </v>
      </c>
      <c r="AV16" s="208" t="str">
        <f>NieStac!C22</f>
        <v>Język obcy</v>
      </c>
      <c r="AW16" s="204" t="str">
        <f>IF(ISERR(FIND(AW$4,NieStac!$T22))=FALSE(),IF(ISERR(FIND(CONCATENATE(AW$4,"+"),NieStac!$T22))=FALSE(),IF(ISERR(FIND(CONCATENATE(AW$4,"++"),NieStac!$T22))=FALSE(),IF(ISERR(FIND(CONCATENATE(AW$4,"+++"),NieStac!$T22))=FALSE(),"+++","++"),"+")," ")," ")</f>
        <v xml:space="preserve"> </v>
      </c>
      <c r="AX16" s="204" t="str">
        <f>IF(ISERR(FIND(AX$4,NieStac!$T22))=FALSE(),IF(ISERR(FIND(CONCATENATE(AX$4,"+"),NieStac!$T22))=FALSE(),IF(ISERR(FIND(CONCATENATE(AX$4,"++"),NieStac!$T22))=FALSE(),IF(ISERR(FIND(CONCATENATE(AX$4,"+++"),NieStac!$T22))=FALSE(),"+++","++"),"+")," ")," ")</f>
        <v xml:space="preserve"> </v>
      </c>
      <c r="AY16" s="204" t="str">
        <f>IF(ISERR(FIND(AY$4,NieStac!$T22))=FALSE(),IF(ISERR(FIND(CONCATENATE(AY$4,"+"),NieStac!$T22))=FALSE(),IF(ISERR(FIND(CONCATENATE(AY$4,"++"),NieStac!$T22))=FALSE(),IF(ISERR(FIND(CONCATENATE(AY$4,"+++"),NieStac!$T22))=FALSE(),"+++","++"),"+")," ")," ")</f>
        <v>++</v>
      </c>
      <c r="AZ16" s="204" t="str">
        <f>IF(ISERR(FIND(AZ$4,NieStac!$T22))=FALSE(),IF(ISERR(FIND(CONCATENATE(AZ$4,"+"),NieStac!$T22))=FALSE(),IF(ISERR(FIND(CONCATENATE(AZ$4,"++"),NieStac!$T22))=FALSE(),IF(ISERR(FIND(CONCATENATE(AZ$4,"+++"),NieStac!$T22))=FALSE(),"+++","++"),"+")," ")," ")</f>
        <v xml:space="preserve"> </v>
      </c>
      <c r="BA16" s="204" t="str">
        <f>IF(ISERR(FIND(BA$4,NieStac!$T22))=FALSE(),IF(ISERR(FIND(CONCATENATE(BA$4,"+"),NieStac!$T22))=FALSE(),IF(ISERR(FIND(CONCATENATE(BA$4,"++"),NieStac!$T22))=FALSE(),IF(ISERR(FIND(CONCATENATE(BA$4,"+++"),NieStac!$T22))=FALSE(),"+++","++"),"+")," ")," ")</f>
        <v>+</v>
      </c>
      <c r="BB16" s="204" t="str">
        <f>IF(ISERR(FIND(BB$4,NieStac!$T22))=FALSE(),IF(ISERR(FIND(CONCATENATE(BB$4,"+"),NieStac!$T22))=FALSE(),IF(ISERR(FIND(CONCATENATE(BB$4,"++"),NieStac!$T22))=FALSE(),IF(ISERR(FIND(CONCATENATE(BB$4,"+++"),NieStac!$T22))=FALSE(),"+++","++"),"+")," ")," ")</f>
        <v xml:space="preserve"> </v>
      </c>
      <c r="BC16" s="204"/>
      <c r="BD16" s="204"/>
      <c r="BE16" s="204"/>
    </row>
    <row r="17" spans="1:57" ht="12.75" hidden="1" customHeight="1">
      <c r="A17" s="203">
        <f>NieStac!C23</f>
        <v>0</v>
      </c>
      <c r="B17" s="204" t="str">
        <f>IF(ISERR(FIND(B$4,NieStac!$R23))=FALSE(),IF(ISERR(FIND(CONCATENATE(B$4,"+"),NieStac!$R23))=FALSE(),IF(ISERR(FIND(CONCATENATE(B$4,"++"),NieStac!$R23))=FALSE(),IF(ISERR(FIND(CONCATENATE(B$4,"+++"),NieStac!$R23))=FALSE(),"+++","++"),"+")," ")," ")</f>
        <v xml:space="preserve"> </v>
      </c>
      <c r="C17" s="204" t="str">
        <f>IF(ISERR(FIND(C$4,NieStac!$R23))=FALSE(),IF(ISERR(FIND(CONCATENATE(C$4,"+"),NieStac!$R23))=FALSE(),IF(ISERR(FIND(CONCATENATE(C$4,"++"),NieStac!$R23))=FALSE(),IF(ISERR(FIND(CONCATENATE(C$4,"+++"),NieStac!$R23))=FALSE(),"+++","++"),"+")," ")," ")</f>
        <v xml:space="preserve"> </v>
      </c>
      <c r="D17" s="204" t="str">
        <f>IF(ISERR(FIND(D$4,NieStac!$R23))=FALSE(),IF(ISERR(FIND(CONCATENATE(D$4,"+"),NieStac!$R23))=FALSE(),IF(ISERR(FIND(CONCATENATE(D$4,"++"),NieStac!$R23))=FALSE(),IF(ISERR(FIND(CONCATENATE(D$4,"+++"),NieStac!$R23))=FALSE(),"+++","++"),"+")," ")," ")</f>
        <v xml:space="preserve"> </v>
      </c>
      <c r="E17" s="204" t="str">
        <f>IF(ISERR(FIND(E$4,NieStac!$R23))=FALSE(),IF(ISERR(FIND(CONCATENATE(E$4,"+"),NieStac!$R23))=FALSE(),IF(ISERR(FIND(CONCATENATE(E$4,"++"),NieStac!$R23))=FALSE(),IF(ISERR(FIND(CONCATENATE(E$4,"+++"),NieStac!$R23))=FALSE(),"+++","++"),"+")," ")," ")</f>
        <v xml:space="preserve"> </v>
      </c>
      <c r="F17" s="204" t="str">
        <f>IF(ISERR(FIND(F$4,NieStac!$R23))=FALSE(),IF(ISERR(FIND(CONCATENATE(F$4,"+"),NieStac!$R23))=FALSE(),IF(ISERR(FIND(CONCATENATE(F$4,"++"),NieStac!$R23))=FALSE(),IF(ISERR(FIND(CONCATENATE(F$4,"+++"),NieStac!$R23))=FALSE(),"+++","++"),"+")," ")," ")</f>
        <v xml:space="preserve"> </v>
      </c>
      <c r="G17" s="204" t="str">
        <f>IF(ISERR(FIND(G$4,NieStac!$R23))=FALSE(),IF(ISERR(FIND(CONCATENATE(G$4,"+"),NieStac!$R23))=FALSE(),IF(ISERR(FIND(CONCATENATE(G$4,"++"),NieStac!$R23))=FALSE(),IF(ISERR(FIND(CONCATENATE(G$4,"+++"),NieStac!$R23))=FALSE(),"+++","++"),"+")," ")," ")</f>
        <v xml:space="preserve"> </v>
      </c>
      <c r="H17" s="204" t="str">
        <f>IF(ISERR(FIND(H$4,NieStac!$R23))=FALSE(),IF(ISERR(FIND(CONCATENATE(H$4,"+"),NieStac!$R23))=FALSE(),IF(ISERR(FIND(CONCATENATE(H$4,"++"),NieStac!$R23))=FALSE(),IF(ISERR(FIND(CONCATENATE(H$4,"+++"),NieStac!$R23))=FALSE(),"+++","++"),"+")," ")," ")</f>
        <v xml:space="preserve"> </v>
      </c>
      <c r="I17" s="204" t="str">
        <f>IF(ISERR(FIND(I$4,NieStac!$R23))=FALSE(),IF(ISERR(FIND(CONCATENATE(I$4,"+"),NieStac!$R23))=FALSE(),IF(ISERR(FIND(CONCATENATE(I$4,"++"),NieStac!$R23))=FALSE(),IF(ISERR(FIND(CONCATENATE(I$4,"+++"),NieStac!$R23))=FALSE(),"+++","++"),"+")," ")," ")</f>
        <v xml:space="preserve"> </v>
      </c>
      <c r="J17" s="204" t="str">
        <f>IF(ISERR(FIND(J$4,NieStac!$R23))=FALSE(),IF(ISERR(FIND(CONCATENATE(J$4,"+"),NieStac!$R23))=FALSE(),IF(ISERR(FIND(CONCATENATE(J$4,"++"),NieStac!$R23))=FALSE(),IF(ISERR(FIND(CONCATENATE(J$4,"+++"),NieStac!$R23))=FALSE(),"+++","++"),"+")," ")," ")</f>
        <v xml:space="preserve"> </v>
      </c>
      <c r="K17" s="204" t="str">
        <f>IF(ISERR(FIND(K$4,NieStac!$R23))=FALSE(),IF(ISERR(FIND(CONCATENATE(K$4,"+"),NieStac!$R23))=FALSE(),IF(ISERR(FIND(CONCATENATE(K$4,"++"),NieStac!$R23))=FALSE(),IF(ISERR(FIND(CONCATENATE(K$4,"+++"),NieStac!$R23))=FALSE(),"+++","++"),"+")," ")," ")</f>
        <v xml:space="preserve"> </v>
      </c>
      <c r="L17" s="204" t="str">
        <f>IF(ISERR(FIND(L$4,NieStac!$R23))=FALSE(),IF(ISERR(FIND(CONCATENATE(L$4,"+"),NieStac!$R23))=FALSE(),IF(ISERR(FIND(CONCATENATE(L$4,"++"),NieStac!$R23))=FALSE(),IF(ISERR(FIND(CONCATENATE(L$4,"+++"),NieStac!$R23))=FALSE(),"+++","++"),"+")," ")," ")</f>
        <v xml:space="preserve"> </v>
      </c>
      <c r="M17" s="204" t="str">
        <f>IF(ISERR(FIND(M$4,NieStac!$R23))=FALSE(),IF(ISERR(FIND(CONCATENATE(M$4,"+"),NieStac!$R23))=FALSE(),IF(ISERR(FIND(CONCATENATE(M$4,"++"),NieStac!$R23))=FALSE(),IF(ISERR(FIND(CONCATENATE(M$4,"+++"),NieStac!$R23))=FALSE(),"+++","++"),"+")," ")," ")</f>
        <v xml:space="preserve"> </v>
      </c>
      <c r="N17" s="204" t="str">
        <f>IF(ISERR(FIND(N$4,NieStac!$R23))=FALSE(),IF(ISERR(FIND(CONCATENATE(N$4,"+"),NieStac!$R23))=FALSE(),IF(ISERR(FIND(CONCATENATE(N$4,"++"),NieStac!$R23))=FALSE(),IF(ISERR(FIND(CONCATENATE(N$4,"+++"),NieStac!$R23))=FALSE(),"+++","++"),"+")," ")," ")</f>
        <v xml:space="preserve"> </v>
      </c>
      <c r="O17" s="204" t="str">
        <f>IF(ISERR(FIND(O$4,NieStac!$R23))=FALSE(),IF(ISERR(FIND(CONCATENATE(O$4,"+"),NieStac!$R23))=FALSE(),IF(ISERR(FIND(CONCATENATE(O$4,"++"),NieStac!$R23))=FALSE(),IF(ISERR(FIND(CONCATENATE(O$4,"+++"),NieStac!$R23))=FALSE(),"+++","++"),"+")," ")," ")</f>
        <v xml:space="preserve"> </v>
      </c>
      <c r="P17" s="204" t="str">
        <f>IF(ISERR(FIND(P$4,NieStac!$R23))=FALSE(),IF(ISERR(FIND(CONCATENATE(P$4,"+"),NieStac!$R23))=FALSE(),IF(ISERR(FIND(CONCATENATE(P$4,"++"),NieStac!$R23))=FALSE(),IF(ISERR(FIND(CONCATENATE(P$4,"+++"),NieStac!$R23))=FALSE(),"+++","++"),"+")," ")," ")</f>
        <v xml:space="preserve"> </v>
      </c>
      <c r="Q17" s="204" t="str">
        <f>IF(ISERR(FIND(Q$4,NieStac!$R23))=FALSE(),IF(ISERR(FIND(CONCATENATE(Q$4,"+"),NieStac!$R23))=FALSE(),IF(ISERR(FIND(CONCATENATE(Q$4,"++"),NieStac!$R23))=FALSE(),IF(ISERR(FIND(CONCATENATE(Q$4,"+++"),NieStac!$R23))=FALSE(),"+++","++"),"+")," ")," ")</f>
        <v xml:space="preserve"> </v>
      </c>
      <c r="R17" s="204" t="str">
        <f>IF(ISERR(FIND(R$4,NieStac!$R23))=FALSE(),IF(ISERR(FIND(CONCATENATE(R$4,"+"),NieStac!$R23))=FALSE(),IF(ISERR(FIND(CONCATENATE(R$4,"++"),NieStac!$R23))=FALSE(),IF(ISERR(FIND(CONCATENATE(R$4,"+++"),NieStac!$R23))=FALSE(),"+++","++"),"+")," ")," ")</f>
        <v xml:space="preserve"> </v>
      </c>
      <c r="S17" s="204" t="str">
        <f>IF(ISERR(FIND(S$4,NieStac!$R23))=FALSE(),IF(ISERR(FIND(CONCATENATE(S$4,"+"),NieStac!$R23))=FALSE(),IF(ISERR(FIND(CONCATENATE(S$4,"++"),NieStac!$R23))=FALSE(),IF(ISERR(FIND(CONCATENATE(S$4,"+++"),NieStac!$R23))=FALSE(),"+++","++"),"+")," ")," ")</f>
        <v xml:space="preserve"> </v>
      </c>
      <c r="T17" s="205">
        <f>NieStac!C23</f>
        <v>0</v>
      </c>
      <c r="U17" s="204" t="str">
        <f>IF(ISERR(FIND(U$4,NieStac!$S23))=FALSE(),IF(ISERR(FIND(CONCATENATE(U$4,"+"),NieStac!$S23))=FALSE(),IF(ISERR(FIND(CONCATENATE(U$4,"++"),NieStac!$S23))=FALSE(),IF(ISERR(FIND(CONCATENATE(U$4,"+++"),NieStac!$S23))=FALSE(),"+++","++"),"+")," ")," ")</f>
        <v xml:space="preserve"> </v>
      </c>
      <c r="V17" s="204" t="str">
        <f>IF(ISERR(FIND(V$4,NieStac!$S23))=FALSE(),IF(ISERR(FIND(CONCATENATE(V$4,"+"),NieStac!$S23))=FALSE(),IF(ISERR(FIND(CONCATENATE(V$4,"++"),NieStac!$S23))=FALSE(),IF(ISERR(FIND(CONCATENATE(V$4,"+++"),NieStac!$S23))=FALSE(),"+++","++"),"+")," ")," ")</f>
        <v xml:space="preserve"> </v>
      </c>
      <c r="W17" s="204" t="str">
        <f>IF(ISERR(FIND(W$4,NieStac!$S23))=FALSE(),IF(ISERR(FIND(CONCATENATE(W$4,"+"),NieStac!$S23))=FALSE(),IF(ISERR(FIND(CONCATENATE(W$4,"++"),NieStac!$S23))=FALSE(),IF(ISERR(FIND(CONCATENATE(W$4,"+++"),NieStac!$S23))=FALSE(),"+++","++"),"+")," ")," ")</f>
        <v xml:space="preserve"> </v>
      </c>
      <c r="X17" s="204" t="str">
        <f>IF(ISERR(FIND(X$4,NieStac!$S23))=FALSE(),IF(ISERR(FIND(CONCATENATE(X$4,"+"),NieStac!$S23))=FALSE(),IF(ISERR(FIND(CONCATENATE(X$4,"++"),NieStac!$S23))=FALSE(),IF(ISERR(FIND(CONCATENATE(X$4,"+++"),NieStac!$S23))=FALSE(),"+++","++"),"+")," ")," ")</f>
        <v xml:space="preserve"> </v>
      </c>
      <c r="Y17" s="204" t="str">
        <f>IF(ISERR(FIND(Y$4,NieStac!$S23))=FALSE(),IF(ISERR(FIND(CONCATENATE(Y$4,"+"),NieStac!$S23))=FALSE(),IF(ISERR(FIND(CONCATENATE(Y$4,"++"),NieStac!$S23))=FALSE(),IF(ISERR(FIND(CONCATENATE(Y$4,"+++"),NieStac!$S23))=FALSE(),"+++","++"),"+")," ")," ")</f>
        <v xml:space="preserve"> </v>
      </c>
      <c r="Z17" s="204" t="str">
        <f>IF(ISERR(FIND(Z$4,NieStac!$S23))=FALSE(),IF(ISERR(FIND(CONCATENATE(Z$4,"+"),NieStac!$S23))=FALSE(),IF(ISERR(FIND(CONCATENATE(Z$4,"++"),NieStac!$S23))=FALSE(),IF(ISERR(FIND(CONCATENATE(Z$4,"+++"),NieStac!$S23))=FALSE(),"+++","++"),"+")," ")," ")</f>
        <v xml:space="preserve"> </v>
      </c>
      <c r="AA17" s="204" t="str">
        <f>IF(ISERR(FIND(AA$4,NieStac!$S23))=FALSE(),IF(ISERR(FIND(CONCATENATE(AA$4,"+"),NieStac!$S23))=FALSE(),IF(ISERR(FIND(CONCATENATE(AA$4,"++"),NieStac!$S23))=FALSE(),IF(ISERR(FIND(CONCATENATE(AA$4,"+++"),NieStac!$S23))=FALSE(),"+++","++"),"+")," ")," ")</f>
        <v xml:space="preserve"> </v>
      </c>
      <c r="AB17" s="204" t="str">
        <f>IF(ISERR(FIND(AB$4,NieStac!$S23))=FALSE(),IF(ISERR(FIND(CONCATENATE(AB$4,"+"),NieStac!$S23))=FALSE(),IF(ISERR(FIND(CONCATENATE(AB$4,"++"),NieStac!$S23))=FALSE(),IF(ISERR(FIND(CONCATENATE(AB$4,"+++"),NieStac!$S23))=FALSE(),"+++","++"),"+")," ")," ")</f>
        <v xml:space="preserve"> </v>
      </c>
      <c r="AC17" s="204" t="str">
        <f>IF(ISERR(FIND(AC$4,NieStac!$S23))=FALSE(),IF(ISERR(FIND(CONCATENATE(AC$4,"+"),NieStac!$S23))=FALSE(),IF(ISERR(FIND(CONCATENATE(AC$4,"++"),NieStac!$S23))=FALSE(),IF(ISERR(FIND(CONCATENATE(AC$4,"+++"),NieStac!$S23))=FALSE(),"+++","++"),"+")," ")," ")</f>
        <v xml:space="preserve"> </v>
      </c>
      <c r="AD17" s="204" t="str">
        <f>IF(ISERR(FIND(AD$4,NieStac!$S23))=FALSE(),IF(ISERR(FIND(CONCATENATE(AD$4,"+"),NieStac!$S23))=FALSE(),IF(ISERR(FIND(CONCATENATE(AD$4,"++"),NieStac!$S23))=FALSE(),IF(ISERR(FIND(CONCATENATE(AD$4,"+++"),NieStac!$S23))=FALSE(),"+++","++"),"+")," ")," ")</f>
        <v xml:space="preserve"> </v>
      </c>
      <c r="AE17" s="204" t="str">
        <f>IF(ISERR(FIND(AE$4,NieStac!$S23))=FALSE(),IF(ISERR(FIND(CONCATENATE(AE$4,"+"),NieStac!$S23))=FALSE(),IF(ISERR(FIND(CONCATENATE(AE$4,"++"),NieStac!$S23))=FALSE(),IF(ISERR(FIND(CONCATENATE(AE$4,"+++"),NieStac!$S23))=FALSE(),"+++","++"),"+")," ")," ")</f>
        <v xml:space="preserve"> </v>
      </c>
      <c r="AF17" s="204" t="str">
        <f>IF(ISERR(FIND(AF$4,NieStac!$S23))=FALSE(),IF(ISERR(FIND(CONCATENATE(AF$4,"+"),NieStac!$S23))=FALSE(),IF(ISERR(FIND(CONCATENATE(AF$4,"++"),NieStac!$S23))=FALSE(),IF(ISERR(FIND(CONCATENATE(AF$4,"+++"),NieStac!$S23))=FALSE(),"+++","++"),"+")," ")," ")</f>
        <v xml:space="preserve"> </v>
      </c>
      <c r="AG17" s="204" t="str">
        <f>IF(ISERR(FIND(AG$4,NieStac!$S23))=FALSE(),IF(ISERR(FIND(CONCATENATE(AG$4,"+"),NieStac!$S23))=FALSE(),IF(ISERR(FIND(CONCATENATE(AG$4,"++"),NieStac!$S23))=FALSE(),IF(ISERR(FIND(CONCATENATE(AG$4,"+++"),NieStac!$S23))=FALSE(),"+++","++"),"+")," ")," ")</f>
        <v xml:space="preserve"> </v>
      </c>
      <c r="AH17" s="204" t="str">
        <f>IF(ISERR(FIND(AH$4,NieStac!$S23))=FALSE(),IF(ISERR(FIND(CONCATENATE(AH$4,"+"),NieStac!$S23))=FALSE(),IF(ISERR(FIND(CONCATENATE(AH$4,"++"),NieStac!$S23))=FALSE(),IF(ISERR(FIND(CONCATENATE(AH$4,"+++"),NieStac!$S23))=FALSE(),"+++","++"),"+")," ")," ")</f>
        <v xml:space="preserve"> </v>
      </c>
      <c r="AI17" s="204" t="str">
        <f>IF(ISERR(FIND(AI$4,NieStac!$S23))=FALSE(),IF(ISERR(FIND(CONCATENATE(AI$4,"+"),NieStac!$S23))=FALSE(),IF(ISERR(FIND(CONCATENATE(AI$4,"++"),NieStac!$S23))=FALSE(),IF(ISERR(FIND(CONCATENATE(AI$4,"+++"),NieStac!$S23))=FALSE(),"+++","++"),"+")," ")," ")</f>
        <v xml:space="preserve"> </v>
      </c>
      <c r="AJ17" s="204" t="str">
        <f>IF(ISERR(FIND(AJ$4,NieStac!$S23))=FALSE(),IF(ISERR(FIND(CONCATENATE(AJ$4,"+"),NieStac!$S23))=FALSE(),IF(ISERR(FIND(CONCATENATE(AJ$4,"++"),NieStac!$S23))=FALSE(),IF(ISERR(FIND(CONCATENATE(AJ$4,"+++"),NieStac!$S23))=FALSE(),"+++","++"),"+")," ")," ")</f>
        <v xml:space="preserve"> </v>
      </c>
      <c r="AK17" s="204" t="str">
        <f>IF(ISERR(FIND(AK$4,NieStac!$S23))=FALSE(),IF(ISERR(FIND(CONCATENATE(AK$4,"+"),NieStac!$S23))=FALSE(),IF(ISERR(FIND(CONCATENATE(AK$4,"++"),NieStac!$S23))=FALSE(),IF(ISERR(FIND(CONCATENATE(AK$4,"+++"),NieStac!$S23))=FALSE(),"+++","++"),"+")," ")," ")</f>
        <v xml:space="preserve"> </v>
      </c>
      <c r="AL17" s="204" t="str">
        <f>IF(ISERR(FIND(AL$4,NieStac!$S23))=FALSE(),IF(ISERR(FIND(CONCATENATE(AL$4,"+"),NieStac!$S23))=FALSE(),IF(ISERR(FIND(CONCATENATE(AL$4,"++"),NieStac!$S23))=FALSE(),IF(ISERR(FIND(CONCATENATE(AL$4,"+++"),NieStac!$S23))=FALSE(),"+++","++"),"+")," ")," ")</f>
        <v xml:space="preserve"> </v>
      </c>
      <c r="AM17" s="204" t="str">
        <f>IF(ISERR(FIND(AM$4,NieStac!$S23))=FALSE(),IF(ISERR(FIND(CONCATENATE(AM$4,"+"),NieStac!$S23))=FALSE(),IF(ISERR(FIND(CONCATENATE(AM$4,"++"),NieStac!$S23))=FALSE(),IF(ISERR(FIND(CONCATENATE(AM$4,"+++"),NieStac!$S23))=FALSE(),"+++","++"),"+")," ")," ")</f>
        <v xml:space="preserve"> </v>
      </c>
      <c r="AN17" s="204" t="str">
        <f>IF(ISERR(FIND(AN$4,NieStac!$S23))=FALSE(),IF(ISERR(FIND(CONCATENATE(AN$4,"+"),NieStac!$S23))=FALSE(),IF(ISERR(FIND(CONCATENATE(AN$4,"++"),NieStac!$S23))=FALSE(),IF(ISERR(FIND(CONCATENATE(AN$4,"+++"),NieStac!$S23))=FALSE(),"+++","++"),"+")," ")," ")</f>
        <v xml:space="preserve"> </v>
      </c>
      <c r="AO17" s="204" t="str">
        <f>IF(ISERR(FIND(AO$4,NieStac!$S23))=FALSE(),IF(ISERR(FIND(CONCATENATE(AO$4,"+"),NieStac!$S23))=FALSE(),IF(ISERR(FIND(CONCATENATE(AO$4,"++"),NieStac!$S23))=FALSE(),IF(ISERR(FIND(CONCATENATE(AO$4,"+++"),NieStac!$S23))=FALSE(),"+++","++"),"+")," ")," ")</f>
        <v xml:space="preserve"> </v>
      </c>
      <c r="AP17" s="204" t="str">
        <f>IF(ISERR(FIND(AP$4,NieStac!$S23))=FALSE(),IF(ISERR(FIND(CONCATENATE(AP$4,"+"),NieStac!$S23))=FALSE(),IF(ISERR(FIND(CONCATENATE(AP$4,"++"),NieStac!$S23))=FALSE(),IF(ISERR(FIND(CONCATENATE(AP$4,"+++"),NieStac!$S23))=FALSE(),"+++","++"),"+")," ")," ")</f>
        <v xml:space="preserve"> </v>
      </c>
      <c r="AQ17" s="204" t="str">
        <f>IF(ISERR(FIND(AQ$4,NieStac!$S23))=FALSE(),IF(ISERR(FIND(CONCATENATE(AQ$4,"+"),NieStac!$S23))=FALSE(),IF(ISERR(FIND(CONCATENATE(AQ$4,"++"),NieStac!$S23))=FALSE(),IF(ISERR(FIND(CONCATENATE(AQ$4,"+++"),NieStac!$S23))=FALSE(),"+++","++"),"+")," ")," ")</f>
        <v xml:space="preserve"> </v>
      </c>
      <c r="AR17" s="204" t="str">
        <f>IF(ISERR(FIND(AR$4,NieStac!$S23))=FALSE(),IF(ISERR(FIND(CONCATENATE(AR$4,"+"),NieStac!$S23))=FALSE(),IF(ISERR(FIND(CONCATENATE(AR$4,"++"),NieStac!$S23))=FALSE(),IF(ISERR(FIND(CONCATENATE(AR$4,"+++"),NieStac!$S23))=FALSE(),"+++","++"),"+")," ")," ")</f>
        <v xml:space="preserve"> </v>
      </c>
      <c r="AS17" s="204" t="str">
        <f>IF(ISERR(FIND(AS$4,NieStac!$S23))=FALSE(),IF(ISERR(FIND(CONCATENATE(AS$4,"+"),NieStac!$S23))=FALSE(),IF(ISERR(FIND(CONCATENATE(AS$4,"++"),NieStac!$S23))=FALSE(),IF(ISERR(FIND(CONCATENATE(AS$4,"+++"),NieStac!$S23))=FALSE(),"+++","++"),"+")," ")," ")</f>
        <v xml:space="preserve"> </v>
      </c>
      <c r="AT17" s="204" t="str">
        <f>IF(ISERR(FIND(AT$4,NieStac!$S23))=FALSE(),IF(ISERR(FIND(CONCATENATE(AT$4,"+"),NieStac!$S23))=FALSE(),IF(ISERR(FIND(CONCATENATE(AT$4,"++"),NieStac!$S23))=FALSE(),IF(ISERR(FIND(CONCATENATE(AT$4,"+++"),NieStac!$S23))=FALSE(),"+++","++"),"+")," ")," ")</f>
        <v xml:space="preserve"> </v>
      </c>
      <c r="AU17" s="204" t="str">
        <f>IF(ISERR(FIND(AU$4,NieStac!$S23))=FALSE(),IF(ISERR(FIND(CONCATENATE(AU$4,"+"),NieStac!$S23))=FALSE(),IF(ISERR(FIND(CONCATENATE(AU$4,"++"),NieStac!$S23))=FALSE(),IF(ISERR(FIND(CONCATENATE(AU$4,"+++"),NieStac!$S23))=FALSE(),"+++","++"),"+")," ")," ")</f>
        <v xml:space="preserve"> </v>
      </c>
      <c r="AV17" s="205">
        <f>NieStac!C23</f>
        <v>0</v>
      </c>
      <c r="AW17" s="204" t="str">
        <f>IF(ISERR(FIND(AW$4,NieStac!$T23))=FALSE(),IF(ISERR(FIND(CONCATENATE(AW$4,"+"),NieStac!$T23))=FALSE(),IF(ISERR(FIND(CONCATENATE(AW$4,"++"),NieStac!$T23))=FALSE(),IF(ISERR(FIND(CONCATENATE(AW$4,"+++"),NieStac!$T23))=FALSE(),"+++","++"),"+")," ")," ")</f>
        <v xml:space="preserve"> </v>
      </c>
      <c r="AX17" s="204" t="str">
        <f>IF(ISERR(FIND(AX$4,NieStac!$T23))=FALSE(),IF(ISERR(FIND(CONCATENATE(AX$4,"+"),NieStac!$T23))=FALSE(),IF(ISERR(FIND(CONCATENATE(AX$4,"++"),NieStac!$T23))=FALSE(),IF(ISERR(FIND(CONCATENATE(AX$4,"+++"),NieStac!$T23))=FALSE(),"+++","++"),"+")," ")," ")</f>
        <v xml:space="preserve"> </v>
      </c>
      <c r="AY17" s="204" t="str">
        <f>IF(ISERR(FIND(AY$4,NieStac!$T23))=FALSE(),IF(ISERR(FIND(CONCATENATE(AY$4,"+"),NieStac!$T23))=FALSE(),IF(ISERR(FIND(CONCATENATE(AY$4,"++"),NieStac!$T23))=FALSE(),IF(ISERR(FIND(CONCATENATE(AY$4,"+++"),NieStac!$T23))=FALSE(),"+++","++"),"+")," ")," ")</f>
        <v xml:space="preserve"> </v>
      </c>
      <c r="AZ17" s="204" t="str">
        <f>IF(ISERR(FIND(AZ$4,NieStac!$T23))=FALSE(),IF(ISERR(FIND(CONCATENATE(AZ$4,"+"),NieStac!$T23))=FALSE(),IF(ISERR(FIND(CONCATENATE(AZ$4,"++"),NieStac!$T23))=FALSE(),IF(ISERR(FIND(CONCATENATE(AZ$4,"+++"),NieStac!$T23))=FALSE(),"+++","++"),"+")," ")," ")</f>
        <v xml:space="preserve"> </v>
      </c>
      <c r="BA17" s="204" t="str">
        <f>IF(ISERR(FIND(BA$4,NieStac!$T23))=FALSE(),IF(ISERR(FIND(CONCATENATE(BA$4,"+"),NieStac!$T23))=FALSE(),IF(ISERR(FIND(CONCATENATE(BA$4,"++"),NieStac!$T23))=FALSE(),IF(ISERR(FIND(CONCATENATE(BA$4,"+++"),NieStac!$T23))=FALSE(),"+++","++"),"+")," ")," ")</f>
        <v xml:space="preserve"> </v>
      </c>
      <c r="BB17" s="204" t="str">
        <f>IF(ISERR(FIND(BB$4,NieStac!$T23))=FALSE(),IF(ISERR(FIND(CONCATENATE(BB$4,"+"),NieStac!$T23))=FALSE(),IF(ISERR(FIND(CONCATENATE(BB$4,"++"),NieStac!$T23))=FALSE(),IF(ISERR(FIND(CONCATENATE(BB$4,"+++"),NieStac!$T23))=FALSE(),"+++","++"),"+")," ")," ")</f>
        <v xml:space="preserve"> </v>
      </c>
      <c r="BC17" s="204" t="str">
        <f>IF(ISERR(FIND(BC$4,NieStac!$T23))=0,IF(ISERR(FIND(CONCATENATE(BC$4,"+"),NieStac!$T23))=0,IF(ISERR(FIND(CONCATENATE(BC$4,"++"),NieStac!$T23))=0,IF(ISERR(FIND(CONCATENATE(BC$4,"+++"),NieStac!$T23))=0,"+++","++"),"+"),"-"),"-")</f>
        <v>-</v>
      </c>
      <c r="BD17" s="204" t="str">
        <f>IF(ISERR(FIND(BD$4,NieStac!$T23))=0,IF(ISERR(FIND(CONCATENATE(BD$4,"+"),NieStac!$T23))=0,IF(ISERR(FIND(CONCATENATE(BD$4,"++"),NieStac!$T23))=0,IF(ISERR(FIND(CONCATENATE(BD$4,"+++"),NieStac!$T23))=0,"+++","++"),"+"),"-"),"-")</f>
        <v>-</v>
      </c>
      <c r="BE17" s="204" t="str">
        <f>IF(ISERR(FIND(BE$4,NieStac!$T23))=0,IF(ISERR(FIND(CONCATENATE(BE$4,"+"),NieStac!$T23))=0,IF(ISERR(FIND(CONCATENATE(BE$4,"++"),NieStac!$T23))=0,IF(ISERR(FIND(CONCATENATE(BE$4,"+++"),NieStac!$T23))=0,"+++","++"),"+"),"-"),"-")</f>
        <v>-</v>
      </c>
    </row>
    <row r="18" spans="1:57" ht="12.75" hidden="1" customHeight="1">
      <c r="A18" s="203">
        <f>NieStac!C24</f>
        <v>0</v>
      </c>
      <c r="B18" s="204" t="str">
        <f>IF(ISERR(FIND(B$4,NieStac!$R24))=FALSE(),IF(ISERR(FIND(CONCATENATE(B$4,"+"),NieStac!$R24))=FALSE(),IF(ISERR(FIND(CONCATENATE(B$4,"++"),NieStac!$R24))=FALSE(),IF(ISERR(FIND(CONCATENATE(B$4,"+++"),NieStac!$R24))=FALSE(),"+++","++"),"+")," ")," ")</f>
        <v xml:space="preserve"> </v>
      </c>
      <c r="C18" s="204" t="str">
        <f>IF(ISERR(FIND(C$4,NieStac!$R24))=FALSE(),IF(ISERR(FIND(CONCATENATE(C$4,"+"),NieStac!$R24))=FALSE(),IF(ISERR(FIND(CONCATENATE(C$4,"++"),NieStac!$R24))=FALSE(),IF(ISERR(FIND(CONCATENATE(C$4,"+++"),NieStac!$R24))=FALSE(),"+++","++"),"+")," ")," ")</f>
        <v xml:space="preserve"> </v>
      </c>
      <c r="D18" s="204" t="str">
        <f>IF(ISERR(FIND(D$4,NieStac!$R24))=FALSE(),IF(ISERR(FIND(CONCATENATE(D$4,"+"),NieStac!$R24))=FALSE(),IF(ISERR(FIND(CONCATENATE(D$4,"++"),NieStac!$R24))=FALSE(),IF(ISERR(FIND(CONCATENATE(D$4,"+++"),NieStac!$R24))=FALSE(),"+++","++"),"+")," ")," ")</f>
        <v xml:space="preserve"> </v>
      </c>
      <c r="E18" s="204" t="str">
        <f>IF(ISERR(FIND(E$4,NieStac!$R24))=FALSE(),IF(ISERR(FIND(CONCATENATE(E$4,"+"),NieStac!$R24))=FALSE(),IF(ISERR(FIND(CONCATENATE(E$4,"++"),NieStac!$R24))=FALSE(),IF(ISERR(FIND(CONCATENATE(E$4,"+++"),NieStac!$R24))=FALSE(),"+++","++"),"+")," ")," ")</f>
        <v xml:space="preserve"> </v>
      </c>
      <c r="F18" s="204" t="str">
        <f>IF(ISERR(FIND(F$4,NieStac!$R24))=FALSE(),IF(ISERR(FIND(CONCATENATE(F$4,"+"),NieStac!$R24))=FALSE(),IF(ISERR(FIND(CONCATENATE(F$4,"++"),NieStac!$R24))=FALSE(),IF(ISERR(FIND(CONCATENATE(F$4,"+++"),NieStac!$R24))=FALSE(),"+++","++"),"+")," ")," ")</f>
        <v xml:space="preserve"> </v>
      </c>
      <c r="G18" s="204" t="str">
        <f>IF(ISERR(FIND(G$4,NieStac!$R24))=FALSE(),IF(ISERR(FIND(CONCATENATE(G$4,"+"),NieStac!$R24))=FALSE(),IF(ISERR(FIND(CONCATENATE(G$4,"++"),NieStac!$R24))=FALSE(),IF(ISERR(FIND(CONCATENATE(G$4,"+++"),NieStac!$R24))=FALSE(),"+++","++"),"+")," ")," ")</f>
        <v xml:space="preserve"> </v>
      </c>
      <c r="H18" s="204" t="str">
        <f>IF(ISERR(FIND(H$4,NieStac!$R24))=FALSE(),IF(ISERR(FIND(CONCATENATE(H$4,"+"),NieStac!$R24))=FALSE(),IF(ISERR(FIND(CONCATENATE(H$4,"++"),NieStac!$R24))=FALSE(),IF(ISERR(FIND(CONCATENATE(H$4,"+++"),NieStac!$R24))=FALSE(),"+++","++"),"+")," ")," ")</f>
        <v xml:space="preserve"> </v>
      </c>
      <c r="I18" s="204" t="str">
        <f>IF(ISERR(FIND(I$4,NieStac!$R24))=FALSE(),IF(ISERR(FIND(CONCATENATE(I$4,"+"),NieStac!$R24))=FALSE(),IF(ISERR(FIND(CONCATENATE(I$4,"++"),NieStac!$R24))=FALSE(),IF(ISERR(FIND(CONCATENATE(I$4,"+++"),NieStac!$R24))=FALSE(),"+++","++"),"+")," ")," ")</f>
        <v xml:space="preserve"> </v>
      </c>
      <c r="J18" s="204" t="str">
        <f>IF(ISERR(FIND(J$4,NieStac!$R24))=FALSE(),IF(ISERR(FIND(CONCATENATE(J$4,"+"),NieStac!$R24))=FALSE(),IF(ISERR(FIND(CONCATENATE(J$4,"++"),NieStac!$R24))=FALSE(),IF(ISERR(FIND(CONCATENATE(J$4,"+++"),NieStac!$R24))=FALSE(),"+++","++"),"+")," ")," ")</f>
        <v xml:space="preserve"> </v>
      </c>
      <c r="K18" s="204" t="str">
        <f>IF(ISERR(FIND(K$4,NieStac!$R24))=FALSE(),IF(ISERR(FIND(CONCATENATE(K$4,"+"),NieStac!$R24))=FALSE(),IF(ISERR(FIND(CONCATENATE(K$4,"++"),NieStac!$R24))=FALSE(),IF(ISERR(FIND(CONCATENATE(K$4,"+++"),NieStac!$R24))=FALSE(),"+++","++"),"+")," ")," ")</f>
        <v xml:space="preserve"> </v>
      </c>
      <c r="L18" s="204" t="str">
        <f>IF(ISERR(FIND(L$4,NieStac!$R24))=FALSE(),IF(ISERR(FIND(CONCATENATE(L$4,"+"),NieStac!$R24))=FALSE(),IF(ISERR(FIND(CONCATENATE(L$4,"++"),NieStac!$R24))=FALSE(),IF(ISERR(FIND(CONCATENATE(L$4,"+++"),NieStac!$R24))=FALSE(),"+++","++"),"+")," ")," ")</f>
        <v xml:space="preserve"> </v>
      </c>
      <c r="M18" s="204" t="str">
        <f>IF(ISERR(FIND(M$4,NieStac!$R24))=FALSE(),IF(ISERR(FIND(CONCATENATE(M$4,"+"),NieStac!$R24))=FALSE(),IF(ISERR(FIND(CONCATENATE(M$4,"++"),NieStac!$R24))=FALSE(),IF(ISERR(FIND(CONCATENATE(M$4,"+++"),NieStac!$R24))=FALSE(),"+++","++"),"+")," ")," ")</f>
        <v xml:space="preserve"> </v>
      </c>
      <c r="N18" s="204" t="str">
        <f>IF(ISERR(FIND(N$4,NieStac!$R24))=FALSE(),IF(ISERR(FIND(CONCATENATE(N$4,"+"),NieStac!$R24))=FALSE(),IF(ISERR(FIND(CONCATENATE(N$4,"++"),NieStac!$R24))=FALSE(),IF(ISERR(FIND(CONCATENATE(N$4,"+++"),NieStac!$R24))=FALSE(),"+++","++"),"+")," ")," ")</f>
        <v xml:space="preserve"> </v>
      </c>
      <c r="O18" s="204" t="str">
        <f>IF(ISERR(FIND(O$4,NieStac!$R24))=FALSE(),IF(ISERR(FIND(CONCATENATE(O$4,"+"),NieStac!$R24))=FALSE(),IF(ISERR(FIND(CONCATENATE(O$4,"++"),NieStac!$R24))=FALSE(),IF(ISERR(FIND(CONCATENATE(O$4,"+++"),NieStac!$R24))=FALSE(),"+++","++"),"+")," ")," ")</f>
        <v xml:space="preserve"> </v>
      </c>
      <c r="P18" s="204" t="str">
        <f>IF(ISERR(FIND(P$4,NieStac!$R24))=FALSE(),IF(ISERR(FIND(CONCATENATE(P$4,"+"),NieStac!$R24))=FALSE(),IF(ISERR(FIND(CONCATENATE(P$4,"++"),NieStac!$R24))=FALSE(),IF(ISERR(FIND(CONCATENATE(P$4,"+++"),NieStac!$R24))=FALSE(),"+++","++"),"+")," ")," ")</f>
        <v xml:space="preserve"> </v>
      </c>
      <c r="Q18" s="204" t="str">
        <f>IF(ISERR(FIND(Q$4,NieStac!$R24))=FALSE(),IF(ISERR(FIND(CONCATENATE(Q$4,"+"),NieStac!$R24))=FALSE(),IF(ISERR(FIND(CONCATENATE(Q$4,"++"),NieStac!$R24))=FALSE(),IF(ISERR(FIND(CONCATENATE(Q$4,"+++"),NieStac!$R24))=FALSE(),"+++","++"),"+")," ")," ")</f>
        <v xml:space="preserve"> </v>
      </c>
      <c r="R18" s="204" t="str">
        <f>IF(ISERR(FIND(R$4,NieStac!$R24))=FALSE(),IF(ISERR(FIND(CONCATENATE(R$4,"+"),NieStac!$R24))=FALSE(),IF(ISERR(FIND(CONCATENATE(R$4,"++"),NieStac!$R24))=FALSE(),IF(ISERR(FIND(CONCATENATE(R$4,"+++"),NieStac!$R24))=FALSE(),"+++","++"),"+")," ")," ")</f>
        <v xml:space="preserve"> </v>
      </c>
      <c r="S18" s="204" t="str">
        <f>IF(ISERR(FIND(S$4,NieStac!$R24))=FALSE(),IF(ISERR(FIND(CONCATENATE(S$4,"+"),NieStac!$R24))=FALSE(),IF(ISERR(FIND(CONCATENATE(S$4,"++"),NieStac!$R24))=FALSE(),IF(ISERR(FIND(CONCATENATE(S$4,"+++"),NieStac!$R24))=FALSE(),"+++","++"),"+")," ")," ")</f>
        <v xml:space="preserve"> </v>
      </c>
      <c r="T18" s="205">
        <f>NieStac!C24</f>
        <v>0</v>
      </c>
      <c r="U18" s="204" t="str">
        <f>IF(ISERR(FIND(U$4,NieStac!$S24))=FALSE(),IF(ISERR(FIND(CONCATENATE(U$4,"+"),NieStac!$S24))=FALSE(),IF(ISERR(FIND(CONCATENATE(U$4,"++"),NieStac!$S24))=FALSE(),IF(ISERR(FIND(CONCATENATE(U$4,"+++"),NieStac!$S24))=FALSE(),"+++","++"),"+")," ")," ")</f>
        <v xml:space="preserve"> </v>
      </c>
      <c r="V18" s="204" t="str">
        <f>IF(ISERR(FIND(V$4,NieStac!$S24))=FALSE(),IF(ISERR(FIND(CONCATENATE(V$4,"+"),NieStac!$S24))=FALSE(),IF(ISERR(FIND(CONCATENATE(V$4,"++"),NieStac!$S24))=FALSE(),IF(ISERR(FIND(CONCATENATE(V$4,"+++"),NieStac!$S24))=FALSE(),"+++","++"),"+")," ")," ")</f>
        <v xml:space="preserve"> </v>
      </c>
      <c r="W18" s="204" t="str">
        <f>IF(ISERR(FIND(W$4,NieStac!$S24))=FALSE(),IF(ISERR(FIND(CONCATENATE(W$4,"+"),NieStac!$S24))=FALSE(),IF(ISERR(FIND(CONCATENATE(W$4,"++"),NieStac!$S24))=FALSE(),IF(ISERR(FIND(CONCATENATE(W$4,"+++"),NieStac!$S24))=FALSE(),"+++","++"),"+")," ")," ")</f>
        <v xml:space="preserve"> </v>
      </c>
      <c r="X18" s="204" t="str">
        <f>IF(ISERR(FIND(X$4,NieStac!$S24))=FALSE(),IF(ISERR(FIND(CONCATENATE(X$4,"+"),NieStac!$S24))=FALSE(),IF(ISERR(FIND(CONCATENATE(X$4,"++"),NieStac!$S24))=FALSE(),IF(ISERR(FIND(CONCATENATE(X$4,"+++"),NieStac!$S24))=FALSE(),"+++","++"),"+")," ")," ")</f>
        <v xml:space="preserve"> </v>
      </c>
      <c r="Y18" s="204" t="str">
        <f>IF(ISERR(FIND(Y$4,NieStac!$S24))=FALSE(),IF(ISERR(FIND(CONCATENATE(Y$4,"+"),NieStac!$S24))=FALSE(),IF(ISERR(FIND(CONCATENATE(Y$4,"++"),NieStac!$S24))=FALSE(),IF(ISERR(FIND(CONCATENATE(Y$4,"+++"),NieStac!$S24))=FALSE(),"+++","++"),"+")," ")," ")</f>
        <v xml:space="preserve"> </v>
      </c>
      <c r="Z18" s="204" t="str">
        <f>IF(ISERR(FIND(Z$4,NieStac!$S24))=FALSE(),IF(ISERR(FIND(CONCATENATE(Z$4,"+"),NieStac!$S24))=FALSE(),IF(ISERR(FIND(CONCATENATE(Z$4,"++"),NieStac!$S24))=FALSE(),IF(ISERR(FIND(CONCATENATE(Z$4,"+++"),NieStac!$S24))=FALSE(),"+++","++"),"+")," ")," ")</f>
        <v xml:space="preserve"> </v>
      </c>
      <c r="AA18" s="204" t="str">
        <f>IF(ISERR(FIND(AA$4,NieStac!$S24))=FALSE(),IF(ISERR(FIND(CONCATENATE(AA$4,"+"),NieStac!$S24))=FALSE(),IF(ISERR(FIND(CONCATENATE(AA$4,"++"),NieStac!$S24))=FALSE(),IF(ISERR(FIND(CONCATENATE(AA$4,"+++"),NieStac!$S24))=FALSE(),"+++","++"),"+")," ")," ")</f>
        <v xml:space="preserve"> </v>
      </c>
      <c r="AB18" s="204" t="str">
        <f>IF(ISERR(FIND(AB$4,NieStac!$S24))=FALSE(),IF(ISERR(FIND(CONCATENATE(AB$4,"+"),NieStac!$S24))=FALSE(),IF(ISERR(FIND(CONCATENATE(AB$4,"++"),NieStac!$S24))=FALSE(),IF(ISERR(FIND(CONCATENATE(AB$4,"+++"),NieStac!$S24))=FALSE(),"+++","++"),"+")," ")," ")</f>
        <v xml:space="preserve"> </v>
      </c>
      <c r="AC18" s="204" t="str">
        <f>IF(ISERR(FIND(AC$4,NieStac!$S24))=FALSE(),IF(ISERR(FIND(CONCATENATE(AC$4,"+"),NieStac!$S24))=FALSE(),IF(ISERR(FIND(CONCATENATE(AC$4,"++"),NieStac!$S24))=FALSE(),IF(ISERR(FIND(CONCATENATE(AC$4,"+++"),NieStac!$S24))=FALSE(),"+++","++"),"+")," ")," ")</f>
        <v xml:space="preserve"> </v>
      </c>
      <c r="AD18" s="204" t="str">
        <f>IF(ISERR(FIND(AD$4,NieStac!$S24))=FALSE(),IF(ISERR(FIND(CONCATENATE(AD$4,"+"),NieStac!$S24))=FALSE(),IF(ISERR(FIND(CONCATENATE(AD$4,"++"),NieStac!$S24))=FALSE(),IF(ISERR(FIND(CONCATENATE(AD$4,"+++"),NieStac!$S24))=FALSE(),"+++","++"),"+")," ")," ")</f>
        <v xml:space="preserve"> </v>
      </c>
      <c r="AE18" s="204" t="str">
        <f>IF(ISERR(FIND(AE$4,NieStac!$S24))=FALSE(),IF(ISERR(FIND(CONCATENATE(AE$4,"+"),NieStac!$S24))=FALSE(),IF(ISERR(FIND(CONCATENATE(AE$4,"++"),NieStac!$S24))=FALSE(),IF(ISERR(FIND(CONCATENATE(AE$4,"+++"),NieStac!$S24))=FALSE(),"+++","++"),"+")," ")," ")</f>
        <v xml:space="preserve"> </v>
      </c>
      <c r="AF18" s="204" t="str">
        <f>IF(ISERR(FIND(AF$4,NieStac!$S24))=FALSE(),IF(ISERR(FIND(CONCATENATE(AF$4,"+"),NieStac!$S24))=FALSE(),IF(ISERR(FIND(CONCATENATE(AF$4,"++"),NieStac!$S24))=FALSE(),IF(ISERR(FIND(CONCATENATE(AF$4,"+++"),NieStac!$S24))=FALSE(),"+++","++"),"+")," ")," ")</f>
        <v xml:space="preserve"> </v>
      </c>
      <c r="AG18" s="204" t="str">
        <f>IF(ISERR(FIND(AG$4,NieStac!$S24))=FALSE(),IF(ISERR(FIND(CONCATENATE(AG$4,"+"),NieStac!$S24))=FALSE(),IF(ISERR(FIND(CONCATENATE(AG$4,"++"),NieStac!$S24))=FALSE(),IF(ISERR(FIND(CONCATENATE(AG$4,"+++"),NieStac!$S24))=FALSE(),"+++","++"),"+")," ")," ")</f>
        <v xml:space="preserve"> </v>
      </c>
      <c r="AH18" s="204" t="str">
        <f>IF(ISERR(FIND(AH$4,NieStac!$S24))=FALSE(),IF(ISERR(FIND(CONCATENATE(AH$4,"+"),NieStac!$S24))=FALSE(),IF(ISERR(FIND(CONCATENATE(AH$4,"++"),NieStac!$S24))=FALSE(),IF(ISERR(FIND(CONCATENATE(AH$4,"+++"),NieStac!$S24))=FALSE(),"+++","++"),"+")," ")," ")</f>
        <v xml:space="preserve"> </v>
      </c>
      <c r="AI18" s="204" t="str">
        <f>IF(ISERR(FIND(AI$4,NieStac!$S24))=FALSE(),IF(ISERR(FIND(CONCATENATE(AI$4,"+"),NieStac!$S24))=FALSE(),IF(ISERR(FIND(CONCATENATE(AI$4,"++"),NieStac!$S24))=FALSE(),IF(ISERR(FIND(CONCATENATE(AI$4,"+++"),NieStac!$S24))=FALSE(),"+++","++"),"+")," ")," ")</f>
        <v xml:space="preserve"> </v>
      </c>
      <c r="AJ18" s="204" t="str">
        <f>IF(ISERR(FIND(AJ$4,NieStac!$S24))=FALSE(),IF(ISERR(FIND(CONCATENATE(AJ$4,"+"),NieStac!$S24))=FALSE(),IF(ISERR(FIND(CONCATENATE(AJ$4,"++"),NieStac!$S24))=FALSE(),IF(ISERR(FIND(CONCATENATE(AJ$4,"+++"),NieStac!$S24))=FALSE(),"+++","++"),"+")," ")," ")</f>
        <v xml:space="preserve"> </v>
      </c>
      <c r="AK18" s="204" t="str">
        <f>IF(ISERR(FIND(AK$4,NieStac!$S24))=FALSE(),IF(ISERR(FIND(CONCATENATE(AK$4,"+"),NieStac!$S24))=FALSE(),IF(ISERR(FIND(CONCATENATE(AK$4,"++"),NieStac!$S24))=FALSE(),IF(ISERR(FIND(CONCATENATE(AK$4,"+++"),NieStac!$S24))=FALSE(),"+++","++"),"+")," ")," ")</f>
        <v xml:space="preserve"> </v>
      </c>
      <c r="AL18" s="204" t="str">
        <f>IF(ISERR(FIND(AL$4,NieStac!$S24))=FALSE(),IF(ISERR(FIND(CONCATENATE(AL$4,"+"),NieStac!$S24))=FALSE(),IF(ISERR(FIND(CONCATENATE(AL$4,"++"),NieStac!$S24))=FALSE(),IF(ISERR(FIND(CONCATENATE(AL$4,"+++"),NieStac!$S24))=FALSE(),"+++","++"),"+")," ")," ")</f>
        <v xml:space="preserve"> </v>
      </c>
      <c r="AM18" s="204" t="str">
        <f>IF(ISERR(FIND(AM$4,NieStac!$S24))=FALSE(),IF(ISERR(FIND(CONCATENATE(AM$4,"+"),NieStac!$S24))=FALSE(),IF(ISERR(FIND(CONCATENATE(AM$4,"++"),NieStac!$S24))=FALSE(),IF(ISERR(FIND(CONCATENATE(AM$4,"+++"),NieStac!$S24))=FALSE(),"+++","++"),"+")," ")," ")</f>
        <v xml:space="preserve"> </v>
      </c>
      <c r="AN18" s="204" t="str">
        <f>IF(ISERR(FIND(AN$4,NieStac!$S24))=FALSE(),IF(ISERR(FIND(CONCATENATE(AN$4,"+"),NieStac!$S24))=FALSE(),IF(ISERR(FIND(CONCATENATE(AN$4,"++"),NieStac!$S24))=FALSE(),IF(ISERR(FIND(CONCATENATE(AN$4,"+++"),NieStac!$S24))=FALSE(),"+++","++"),"+")," ")," ")</f>
        <v xml:space="preserve"> </v>
      </c>
      <c r="AO18" s="204" t="str">
        <f>IF(ISERR(FIND(AO$4,NieStac!$S24))=FALSE(),IF(ISERR(FIND(CONCATENATE(AO$4,"+"),NieStac!$S24))=FALSE(),IF(ISERR(FIND(CONCATENATE(AO$4,"++"),NieStac!$S24))=FALSE(),IF(ISERR(FIND(CONCATENATE(AO$4,"+++"),NieStac!$S24))=FALSE(),"+++","++"),"+")," ")," ")</f>
        <v xml:space="preserve"> </v>
      </c>
      <c r="AP18" s="204" t="str">
        <f>IF(ISERR(FIND(AP$4,NieStac!$S24))=FALSE(),IF(ISERR(FIND(CONCATENATE(AP$4,"+"),NieStac!$S24))=FALSE(),IF(ISERR(FIND(CONCATENATE(AP$4,"++"),NieStac!$S24))=FALSE(),IF(ISERR(FIND(CONCATENATE(AP$4,"+++"),NieStac!$S24))=FALSE(),"+++","++"),"+")," ")," ")</f>
        <v xml:space="preserve"> </v>
      </c>
      <c r="AQ18" s="204" t="str">
        <f>IF(ISERR(FIND(AQ$4,NieStac!$S24))=FALSE(),IF(ISERR(FIND(CONCATENATE(AQ$4,"+"),NieStac!$S24))=FALSE(),IF(ISERR(FIND(CONCATENATE(AQ$4,"++"),NieStac!$S24))=FALSE(),IF(ISERR(FIND(CONCATENATE(AQ$4,"+++"),NieStac!$S24))=FALSE(),"+++","++"),"+")," ")," ")</f>
        <v xml:space="preserve"> </v>
      </c>
      <c r="AR18" s="204" t="str">
        <f>IF(ISERR(FIND(AR$4,NieStac!$S24))=FALSE(),IF(ISERR(FIND(CONCATENATE(AR$4,"+"),NieStac!$S24))=FALSE(),IF(ISERR(FIND(CONCATENATE(AR$4,"++"),NieStac!$S24))=FALSE(),IF(ISERR(FIND(CONCATENATE(AR$4,"+++"),NieStac!$S24))=FALSE(),"+++","++"),"+")," ")," ")</f>
        <v xml:space="preserve"> </v>
      </c>
      <c r="AS18" s="204" t="str">
        <f>IF(ISERR(FIND(AS$4,NieStac!$S24))=FALSE(),IF(ISERR(FIND(CONCATENATE(AS$4,"+"),NieStac!$S24))=FALSE(),IF(ISERR(FIND(CONCATENATE(AS$4,"++"),NieStac!$S24))=FALSE(),IF(ISERR(FIND(CONCATENATE(AS$4,"+++"),NieStac!$S24))=FALSE(),"+++","++"),"+")," ")," ")</f>
        <v xml:space="preserve"> </v>
      </c>
      <c r="AT18" s="204" t="str">
        <f>IF(ISERR(FIND(AT$4,NieStac!$S24))=FALSE(),IF(ISERR(FIND(CONCATENATE(AT$4,"+"),NieStac!$S24))=FALSE(),IF(ISERR(FIND(CONCATENATE(AT$4,"++"),NieStac!$S24))=FALSE(),IF(ISERR(FIND(CONCATENATE(AT$4,"+++"),NieStac!$S24))=FALSE(),"+++","++"),"+")," ")," ")</f>
        <v xml:space="preserve"> </v>
      </c>
      <c r="AU18" s="204" t="str">
        <f>IF(ISERR(FIND(AU$4,NieStac!$S24))=FALSE(),IF(ISERR(FIND(CONCATENATE(AU$4,"+"),NieStac!$S24))=FALSE(),IF(ISERR(FIND(CONCATENATE(AU$4,"++"),NieStac!$S24))=FALSE(),IF(ISERR(FIND(CONCATENATE(AU$4,"+++"),NieStac!$S24))=FALSE(),"+++","++"),"+")," ")," ")</f>
        <v xml:space="preserve"> </v>
      </c>
      <c r="AV18" s="205">
        <f>NieStac!C24</f>
        <v>0</v>
      </c>
      <c r="AW18" s="204" t="str">
        <f>IF(ISERR(FIND(AW$4,NieStac!$T24))=FALSE(),IF(ISERR(FIND(CONCATENATE(AW$4,"+"),NieStac!$T24))=FALSE(),IF(ISERR(FIND(CONCATENATE(AW$4,"++"),NieStac!$T24))=FALSE(),IF(ISERR(FIND(CONCATENATE(AW$4,"+++"),NieStac!$T24))=FALSE(),"+++","++"),"+")," ")," ")</f>
        <v xml:space="preserve"> </v>
      </c>
      <c r="AX18" s="204" t="str">
        <f>IF(ISERR(FIND(AX$4,NieStac!$T24))=FALSE(),IF(ISERR(FIND(CONCATENATE(AX$4,"+"),NieStac!$T24))=FALSE(),IF(ISERR(FIND(CONCATENATE(AX$4,"++"),NieStac!$T24))=FALSE(),IF(ISERR(FIND(CONCATENATE(AX$4,"+++"),NieStac!$T24))=FALSE(),"+++","++"),"+")," ")," ")</f>
        <v xml:space="preserve"> </v>
      </c>
      <c r="AY18" s="204" t="str">
        <f>IF(ISERR(FIND(AY$4,NieStac!$T24))=FALSE(),IF(ISERR(FIND(CONCATENATE(AY$4,"+"),NieStac!$T24))=FALSE(),IF(ISERR(FIND(CONCATENATE(AY$4,"++"),NieStac!$T24))=FALSE(),IF(ISERR(FIND(CONCATENATE(AY$4,"+++"),NieStac!$T24))=FALSE(),"+++","++"),"+")," ")," ")</f>
        <v xml:space="preserve"> </v>
      </c>
      <c r="AZ18" s="204" t="str">
        <f>IF(ISERR(FIND(AZ$4,NieStac!$T24))=FALSE(),IF(ISERR(FIND(CONCATENATE(AZ$4,"+"),NieStac!$T24))=FALSE(),IF(ISERR(FIND(CONCATENATE(AZ$4,"++"),NieStac!$T24))=FALSE(),IF(ISERR(FIND(CONCATENATE(AZ$4,"+++"),NieStac!$T24))=FALSE(),"+++","++"),"+")," ")," ")</f>
        <v xml:space="preserve"> </v>
      </c>
      <c r="BA18" s="204" t="str">
        <f>IF(ISERR(FIND(BA$4,NieStac!$T24))=FALSE(),IF(ISERR(FIND(CONCATENATE(BA$4,"+"),NieStac!$T24))=FALSE(),IF(ISERR(FIND(CONCATENATE(BA$4,"++"),NieStac!$T24))=FALSE(),IF(ISERR(FIND(CONCATENATE(BA$4,"+++"),NieStac!$T24))=FALSE(),"+++","++"),"+")," ")," ")</f>
        <v xml:space="preserve"> </v>
      </c>
      <c r="BB18" s="204" t="str">
        <f>IF(ISERR(FIND(BB$4,NieStac!$T24))=FALSE(),IF(ISERR(FIND(CONCATENATE(BB$4,"+"),NieStac!$T24))=FALSE(),IF(ISERR(FIND(CONCATENATE(BB$4,"++"),NieStac!$T24))=FALSE(),IF(ISERR(FIND(CONCATENATE(BB$4,"+++"),NieStac!$T24))=FALSE(),"+++","++"),"+")," ")," ")</f>
        <v xml:space="preserve"> </v>
      </c>
      <c r="BC18" s="204" t="str">
        <f>IF(ISERR(FIND(BC$4,NieStac!$T24))=0,IF(ISERR(FIND(CONCATENATE(BC$4,"+"),NieStac!$T24))=0,IF(ISERR(FIND(CONCATENATE(BC$4,"++"),NieStac!$T24))=0,IF(ISERR(FIND(CONCATENATE(BC$4,"+++"),NieStac!$T24))=0,"+++","++"),"+"),"-"),"-")</f>
        <v>-</v>
      </c>
      <c r="BD18" s="204"/>
      <c r="BE18" s="204"/>
    </row>
    <row r="19" spans="1:57" ht="12.75" hidden="1" customHeight="1">
      <c r="A19" s="203">
        <f>NieStac!C25</f>
        <v>0</v>
      </c>
      <c r="B19" s="204" t="str">
        <f>IF(ISERR(FIND(B$4,NieStac!$R25))=FALSE(),IF(ISERR(FIND(CONCATENATE(B$4,"+"),NieStac!$R25))=FALSE(),IF(ISERR(FIND(CONCATENATE(B$4,"++"),NieStac!$R25))=FALSE(),IF(ISERR(FIND(CONCATENATE(B$4,"+++"),NieStac!$R25))=FALSE(),"+++","++"),"+"),"+")," ")</f>
        <v xml:space="preserve"> </v>
      </c>
      <c r="C19" s="204" t="str">
        <f>IF(ISERR(FIND(C$4,NieStac!$R25))=FALSE(),IF(ISERR(FIND(CONCATENATE(C$4,"+"),NieStac!$R25))=FALSE(),IF(ISERR(FIND(CONCATENATE(C$4,"++"),NieStac!$R25))=FALSE(),IF(ISERR(FIND(CONCATENATE(C$4,"+++"),NieStac!$R25))=FALSE(),"+++","++"),"+"),"+")," ")</f>
        <v xml:space="preserve"> </v>
      </c>
      <c r="D19" s="204" t="str">
        <f>IF(ISERR(FIND(D$4,NieStac!$R25))=FALSE(),IF(ISERR(FIND(CONCATENATE(D$4,"+"),NieStac!$R25))=FALSE(),IF(ISERR(FIND(CONCATENATE(D$4,"++"),NieStac!$R25))=FALSE(),IF(ISERR(FIND(CONCATENATE(D$4,"+++"),NieStac!$R25))=FALSE(),"+++","++"),"+"),"+")," ")</f>
        <v xml:space="preserve"> </v>
      </c>
      <c r="E19" s="204" t="str">
        <f>IF(ISERR(FIND(E$4,NieStac!$R25))=FALSE(),IF(ISERR(FIND(CONCATENATE(E$4,"+"),NieStac!$R25))=FALSE(),IF(ISERR(FIND(CONCATENATE(E$4,"++"),NieStac!$R25))=FALSE(),IF(ISERR(FIND(CONCATENATE(E$4,"+++"),NieStac!$R25))=FALSE(),"+++","++"),"+"),"+")," ")</f>
        <v xml:space="preserve"> </v>
      </c>
      <c r="F19" s="204" t="str">
        <f>IF(ISERR(FIND(F$4,NieStac!$R25))=FALSE(),IF(ISERR(FIND(CONCATENATE(F$4,"+"),NieStac!$R25))=FALSE(),IF(ISERR(FIND(CONCATENATE(F$4,"++"),NieStac!$R25))=FALSE(),IF(ISERR(FIND(CONCATENATE(F$4,"+++"),NieStac!$R25))=FALSE(),"+++","++"),"+"),"+")," ")</f>
        <v xml:space="preserve"> </v>
      </c>
      <c r="G19" s="204" t="str">
        <f>IF(ISERR(FIND(G$4,NieStac!$R25))=FALSE(),IF(ISERR(FIND(CONCATENATE(G$4,"+"),NieStac!$R25))=FALSE(),IF(ISERR(FIND(CONCATENATE(G$4,"++"),NieStac!$R25))=FALSE(),IF(ISERR(FIND(CONCATENATE(G$4,"+++"),NieStac!$R25))=FALSE(),"+++","++"),"+"),"+")," ")</f>
        <v xml:space="preserve"> </v>
      </c>
      <c r="H19" s="204" t="str">
        <f>IF(ISERR(FIND(H$4,NieStac!$R25))=FALSE(),IF(ISERR(FIND(CONCATENATE(H$4,"+"),NieStac!$R25))=FALSE(),IF(ISERR(FIND(CONCATENATE(H$4,"++"),NieStac!$R25))=FALSE(),IF(ISERR(FIND(CONCATENATE(H$4,"+++"),NieStac!$R25))=FALSE(),"+++","++"),"+"),"+")," ")</f>
        <v xml:space="preserve"> </v>
      </c>
      <c r="I19" s="204" t="str">
        <f>IF(ISERR(FIND(I$4,NieStac!$R25))=FALSE(),IF(ISERR(FIND(CONCATENATE(I$4,"+"),NieStac!$R25))=FALSE(),IF(ISERR(FIND(CONCATENATE(I$4,"++"),NieStac!$R25))=FALSE(),IF(ISERR(FIND(CONCATENATE(I$4,"+++"),NieStac!$R25))=FALSE(),"+++","++"),"+"),"+")," ")</f>
        <v xml:space="preserve"> </v>
      </c>
      <c r="J19" s="204" t="str">
        <f>IF(ISERR(FIND(J$4,NieStac!$R25))=FALSE(),IF(ISERR(FIND(CONCATENATE(J$4,"+"),NieStac!$R25))=FALSE(),IF(ISERR(FIND(CONCATENATE(J$4,"++"),NieStac!$R25))=FALSE(),IF(ISERR(FIND(CONCATENATE(J$4,"+++"),NieStac!$R25))=FALSE(),"+++","++"),"+"),"+")," ")</f>
        <v xml:space="preserve"> </v>
      </c>
      <c r="K19" s="204" t="str">
        <f>IF(ISERR(FIND(K$4,NieStac!$R25))=FALSE(),IF(ISERR(FIND(CONCATENATE(K$4,"+"),NieStac!$R25))=FALSE(),IF(ISERR(FIND(CONCATENATE(K$4,"++"),NieStac!$R25))=FALSE(),IF(ISERR(FIND(CONCATENATE(K$4,"+++"),NieStac!$R25))=FALSE(),"+++","++"),"+"),"+")," ")</f>
        <v xml:space="preserve"> </v>
      </c>
      <c r="L19" s="204" t="str">
        <f>IF(ISERR(FIND(L$4,NieStac!$R25))=FALSE(),IF(ISERR(FIND(CONCATENATE(L$4,"+"),NieStac!$R25))=FALSE(),IF(ISERR(FIND(CONCATENATE(L$4,"++"),NieStac!$R25))=FALSE(),IF(ISERR(FIND(CONCATENATE(L$4,"+++"),NieStac!$R25))=FALSE(),"+++","++"),"+"),"+")," ")</f>
        <v xml:space="preserve"> </v>
      </c>
      <c r="M19" s="204" t="str">
        <f>IF(ISERR(FIND(M$4,NieStac!$R25))=FALSE(),IF(ISERR(FIND(CONCATENATE(M$4,"+"),NieStac!$R25))=FALSE(),IF(ISERR(FIND(CONCATENATE(M$4,"++"),NieStac!$R25))=FALSE(),IF(ISERR(FIND(CONCATENATE(M$4,"+++"),NieStac!$R25))=FALSE(),"+++","++"),"+"),"+")," ")</f>
        <v xml:space="preserve"> </v>
      </c>
      <c r="N19" s="204" t="str">
        <f>IF(ISERR(FIND(N$4,NieStac!$R25))=FALSE(),IF(ISERR(FIND(CONCATENATE(N$4,"+"),NieStac!$R25))=FALSE(),IF(ISERR(FIND(CONCATENATE(N$4,"++"),NieStac!$R25))=FALSE(),IF(ISERR(FIND(CONCATENATE(N$4,"+++"),NieStac!$R25))=FALSE(),"+++","++"),"+"),"+")," ")</f>
        <v xml:space="preserve"> </v>
      </c>
      <c r="O19" s="204" t="str">
        <f>IF(ISERR(FIND(O$4,NieStac!$R25))=FALSE(),IF(ISERR(FIND(CONCATENATE(O$4,"+"),NieStac!$R25))=FALSE(),IF(ISERR(FIND(CONCATENATE(O$4,"++"),NieStac!$R25))=FALSE(),IF(ISERR(FIND(CONCATENATE(O$4,"+++"),NieStac!$R25))=FALSE(),"+++","++"),"+"),"+")," ")</f>
        <v xml:space="preserve"> </v>
      </c>
      <c r="P19" s="204" t="str">
        <f>IF(ISERR(FIND(P$4,NieStac!$R25))=FALSE(),IF(ISERR(FIND(CONCATENATE(P$4,"+"),NieStac!$R25))=FALSE(),IF(ISERR(FIND(CONCATENATE(P$4,"++"),NieStac!$R25))=FALSE(),IF(ISERR(FIND(CONCATENATE(P$4,"+++"),NieStac!$R25))=FALSE(),"+++","++"),"+"),"+")," ")</f>
        <v xml:space="preserve"> </v>
      </c>
      <c r="Q19" s="204" t="str">
        <f>IF(ISERR(FIND(Q$4,NieStac!$R25))=FALSE(),IF(ISERR(FIND(CONCATENATE(Q$4,"+"),NieStac!$R25))=FALSE(),IF(ISERR(FIND(CONCATENATE(Q$4,"++"),NieStac!$R25))=FALSE(),IF(ISERR(FIND(CONCATENATE(Q$4,"+++"),NieStac!$R25))=FALSE(),"+++","++"),"+"),"+")," ")</f>
        <v xml:space="preserve"> </v>
      </c>
      <c r="R19" s="204" t="str">
        <f>IF(ISERR(FIND(R$4,NieStac!$R25))=FALSE(),IF(ISERR(FIND(CONCATENATE(R$4,"+"),NieStac!$R25))=FALSE(),IF(ISERR(FIND(CONCATENATE(R$4,"++"),NieStac!$R25))=FALSE(),IF(ISERR(FIND(CONCATENATE(R$4,"+++"),NieStac!$R25))=FALSE(),"+++","++"),"+"),"+")," ")</f>
        <v xml:space="preserve"> </v>
      </c>
      <c r="S19" s="204" t="str">
        <f>IF(ISERR(FIND(S$4,NieStac!$R25))=FALSE(),IF(ISERR(FIND(CONCATENATE(S$4,"+"),NieStac!$R25))=FALSE(),IF(ISERR(FIND(CONCATENATE(S$4,"++"),NieStac!$R25))=FALSE(),IF(ISERR(FIND(CONCATENATE(S$4,"+++"),NieStac!$R25))=FALSE(),"+++","++"),"+"),"+")," ")</f>
        <v xml:space="preserve"> </v>
      </c>
      <c r="T19" s="205">
        <f>NieStac!C25</f>
        <v>0</v>
      </c>
      <c r="U19" s="204" t="str">
        <f>IF(ISERR(FIND(U$4,NieStac!$S25))=FALSE(),IF(ISERR(FIND(CONCATENATE(U$4,"+"),NieStac!$S25))=FALSE(),IF(ISERR(FIND(CONCATENATE(U$4,"++"),NieStac!$S25))=FALSE(),IF(ISERR(FIND(CONCATENATE(U$4,"+++"),NieStac!$S25))=FALSE(),"+++","++"),"+")," ")," ")</f>
        <v xml:space="preserve"> </v>
      </c>
      <c r="V19" s="204" t="str">
        <f>IF(ISERR(FIND(V$4,NieStac!$S25))=FALSE(),IF(ISERR(FIND(CONCATENATE(V$4,"+"),NieStac!$S25))=FALSE(),IF(ISERR(FIND(CONCATENATE(V$4,"++"),NieStac!$S25))=FALSE(),IF(ISERR(FIND(CONCATENATE(V$4,"+++"),NieStac!$S25))=FALSE(),"+++","++"),"+")," ")," ")</f>
        <v xml:space="preserve"> </v>
      </c>
      <c r="W19" s="204" t="str">
        <f>IF(ISERR(FIND(W$4,NieStac!$S25))=FALSE(),IF(ISERR(FIND(CONCATENATE(W$4,"+"),NieStac!$S25))=FALSE(),IF(ISERR(FIND(CONCATENATE(W$4,"++"),NieStac!$S25))=FALSE(),IF(ISERR(FIND(CONCATENATE(W$4,"+++"),NieStac!$S25))=FALSE(),"+++","++"),"+")," ")," ")</f>
        <v xml:space="preserve"> </v>
      </c>
      <c r="X19" s="204" t="str">
        <f>IF(ISERR(FIND(X$4,NieStac!$S25))=FALSE(),IF(ISERR(FIND(CONCATENATE(X$4,"+"),NieStac!$S25))=FALSE(),IF(ISERR(FIND(CONCATENATE(X$4,"++"),NieStac!$S25))=FALSE(),IF(ISERR(FIND(CONCATENATE(X$4,"+++"),NieStac!$S25))=FALSE(),"+++","++"),"+")," ")," ")</f>
        <v xml:space="preserve"> </v>
      </c>
      <c r="Y19" s="204" t="str">
        <f>IF(ISERR(FIND(Y$4,NieStac!$S25))=FALSE(),IF(ISERR(FIND(CONCATENATE(Y$4,"+"),NieStac!$S25))=FALSE(),IF(ISERR(FIND(CONCATENATE(Y$4,"++"),NieStac!$S25))=FALSE(),IF(ISERR(FIND(CONCATENATE(Y$4,"+++"),NieStac!$S25))=FALSE(),"+++","++"),"+")," ")," ")</f>
        <v xml:space="preserve"> </v>
      </c>
      <c r="Z19" s="204" t="str">
        <f>IF(ISERR(FIND(Z$4,NieStac!$S25))=FALSE(),IF(ISERR(FIND(CONCATENATE(Z$4,"+"),NieStac!$S25))=FALSE(),IF(ISERR(FIND(CONCATENATE(Z$4,"++"),NieStac!$S25))=FALSE(),IF(ISERR(FIND(CONCATENATE(Z$4,"+++"),NieStac!$S25))=FALSE(),"+++","++"),"+")," ")," ")</f>
        <v xml:space="preserve"> </v>
      </c>
      <c r="AA19" s="204" t="str">
        <f>IF(ISERR(FIND(AA$4,NieStac!$S25))=FALSE(),IF(ISERR(FIND(CONCATENATE(AA$4,"+"),NieStac!$S25))=FALSE(),IF(ISERR(FIND(CONCATENATE(AA$4,"++"),NieStac!$S25))=FALSE(),IF(ISERR(FIND(CONCATENATE(AA$4,"+++"),NieStac!$S25))=FALSE(),"+++","++"),"+")," ")," ")</f>
        <v xml:space="preserve"> </v>
      </c>
      <c r="AB19" s="204" t="str">
        <f>IF(ISERR(FIND(AB$4,NieStac!$S25))=FALSE(),IF(ISERR(FIND(CONCATENATE(AB$4,"+"),NieStac!$S25))=FALSE(),IF(ISERR(FIND(CONCATENATE(AB$4,"++"),NieStac!$S25))=FALSE(),IF(ISERR(FIND(CONCATENATE(AB$4,"+++"),NieStac!$S25))=FALSE(),"+++","++"),"+")," ")," ")</f>
        <v xml:space="preserve"> </v>
      </c>
      <c r="AC19" s="204" t="str">
        <f>IF(ISERR(FIND(AC$4,NieStac!$S25))=FALSE(),IF(ISERR(FIND(CONCATENATE(AC$4,"+"),NieStac!$S25))=FALSE(),IF(ISERR(FIND(CONCATENATE(AC$4,"++"),NieStac!$S25))=FALSE(),IF(ISERR(FIND(CONCATENATE(AC$4,"+++"),NieStac!$S25))=FALSE(),"+++","++"),"+")," ")," ")</f>
        <v xml:space="preserve"> </v>
      </c>
      <c r="AD19" s="204" t="str">
        <f>IF(ISERR(FIND(AD$4,NieStac!$S25))=FALSE(),IF(ISERR(FIND(CONCATENATE(AD$4,"+"),NieStac!$S25))=FALSE(),IF(ISERR(FIND(CONCATENATE(AD$4,"++"),NieStac!$S25))=FALSE(),IF(ISERR(FIND(CONCATENATE(AD$4,"+++"),NieStac!$S25))=FALSE(),"+++","++"),"+")," ")," ")</f>
        <v xml:space="preserve"> </v>
      </c>
      <c r="AE19" s="204" t="str">
        <f>IF(ISERR(FIND(AE$4,NieStac!$S25))=FALSE(),IF(ISERR(FIND(CONCATENATE(AE$4,"+"),NieStac!$S25))=FALSE(),IF(ISERR(FIND(CONCATENATE(AE$4,"++"),NieStac!$S25))=FALSE(),IF(ISERR(FIND(CONCATENATE(AE$4,"+++"),NieStac!$S25))=FALSE(),"+++","++"),"+")," ")," ")</f>
        <v xml:space="preserve"> </v>
      </c>
      <c r="AF19" s="204" t="str">
        <f>IF(ISERR(FIND(AF$4,NieStac!$S25))=FALSE(),IF(ISERR(FIND(CONCATENATE(AF$4,"+"),NieStac!$S25))=FALSE(),IF(ISERR(FIND(CONCATENATE(AF$4,"++"),NieStac!$S25))=FALSE(),IF(ISERR(FIND(CONCATENATE(AF$4,"+++"),NieStac!$S25))=FALSE(),"+++","++"),"+")," ")," ")</f>
        <v xml:space="preserve"> </v>
      </c>
      <c r="AG19" s="204" t="str">
        <f>IF(ISERR(FIND(AG$4,NieStac!$S25))=FALSE(),IF(ISERR(FIND(CONCATENATE(AG$4,"+"),NieStac!$S25))=FALSE(),IF(ISERR(FIND(CONCATENATE(AG$4,"++"),NieStac!$S25))=FALSE(),IF(ISERR(FIND(CONCATENATE(AG$4,"+++"),NieStac!$S25))=FALSE(),"+++","++"),"+")," ")," ")</f>
        <v xml:space="preserve"> </v>
      </c>
      <c r="AH19" s="204" t="str">
        <f>IF(ISERR(FIND(AH$4,NieStac!$S25))=FALSE(),IF(ISERR(FIND(CONCATENATE(AH$4,"+"),NieStac!$S25))=FALSE(),IF(ISERR(FIND(CONCATENATE(AH$4,"++"),NieStac!$S25))=FALSE(),IF(ISERR(FIND(CONCATENATE(AH$4,"+++"),NieStac!$S25))=FALSE(),"+++","++"),"+")," ")," ")</f>
        <v xml:space="preserve"> </v>
      </c>
      <c r="AI19" s="204" t="str">
        <f>IF(ISERR(FIND(AI$4,NieStac!$S25))=FALSE(),IF(ISERR(FIND(CONCATENATE(AI$4,"+"),NieStac!$S25))=FALSE(),IF(ISERR(FIND(CONCATENATE(AI$4,"++"),NieStac!$S25))=FALSE(),IF(ISERR(FIND(CONCATENATE(AI$4,"+++"),NieStac!$S25))=FALSE(),"+++","++"),"+")," ")," ")</f>
        <v xml:space="preserve"> </v>
      </c>
      <c r="AJ19" s="204" t="str">
        <f>IF(ISERR(FIND(AJ$4,NieStac!$S25))=FALSE(),IF(ISERR(FIND(CONCATENATE(AJ$4,"+"),NieStac!$S25))=FALSE(),IF(ISERR(FIND(CONCATENATE(AJ$4,"++"),NieStac!$S25))=FALSE(),IF(ISERR(FIND(CONCATENATE(AJ$4,"+++"),NieStac!$S25))=FALSE(),"+++","++"),"+")," ")," ")</f>
        <v xml:space="preserve"> </v>
      </c>
      <c r="AK19" s="204" t="str">
        <f>IF(ISERR(FIND(AK$4,NieStac!$S25))=FALSE(),IF(ISERR(FIND(CONCATENATE(AK$4,"+"),NieStac!$S25))=FALSE(),IF(ISERR(FIND(CONCATENATE(AK$4,"++"),NieStac!$S25))=FALSE(),IF(ISERR(FIND(CONCATENATE(AK$4,"+++"),NieStac!$S25))=FALSE(),"+++","++"),"+")," ")," ")</f>
        <v xml:space="preserve"> </v>
      </c>
      <c r="AL19" s="204" t="str">
        <f>IF(ISERR(FIND(AL$4,NieStac!$S25))=FALSE(),IF(ISERR(FIND(CONCATENATE(AL$4,"+"),NieStac!$S25))=FALSE(),IF(ISERR(FIND(CONCATENATE(AL$4,"++"),NieStac!$S25))=FALSE(),IF(ISERR(FIND(CONCATENATE(AL$4,"+++"),NieStac!$S25))=FALSE(),"+++","++"),"+")," ")," ")</f>
        <v xml:space="preserve"> </v>
      </c>
      <c r="AM19" s="204" t="str">
        <f>IF(ISERR(FIND(AM$4,NieStac!$S25))=FALSE(),IF(ISERR(FIND(CONCATENATE(AM$4,"+"),NieStac!$S25))=FALSE(),IF(ISERR(FIND(CONCATENATE(AM$4,"++"),NieStac!$S25))=FALSE(),IF(ISERR(FIND(CONCATENATE(AM$4,"+++"),NieStac!$S25))=FALSE(),"+++","++"),"+")," ")," ")</f>
        <v xml:space="preserve"> </v>
      </c>
      <c r="AN19" s="204" t="str">
        <f>IF(ISERR(FIND(AN$4,NieStac!$S25))=FALSE(),IF(ISERR(FIND(CONCATENATE(AN$4,"+"),NieStac!$S25))=FALSE(),IF(ISERR(FIND(CONCATENATE(AN$4,"++"),NieStac!$S25))=FALSE(),IF(ISERR(FIND(CONCATENATE(AN$4,"+++"),NieStac!$S25))=FALSE(),"+++","++"),"+")," ")," ")</f>
        <v xml:space="preserve"> </v>
      </c>
      <c r="AO19" s="204" t="str">
        <f>IF(ISERR(FIND(AO$4,NieStac!$S25))=FALSE(),IF(ISERR(FIND(CONCATENATE(AO$4,"+"),NieStac!$S25))=FALSE(),IF(ISERR(FIND(CONCATENATE(AO$4,"++"),NieStac!$S25))=FALSE(),IF(ISERR(FIND(CONCATENATE(AO$4,"+++"),NieStac!$S25))=FALSE(),"+++","++"),"+")," ")," ")</f>
        <v xml:space="preserve"> </v>
      </c>
      <c r="AP19" s="204" t="str">
        <f>IF(ISERR(FIND(AP$4,NieStac!$S25))=FALSE(),IF(ISERR(FIND(CONCATENATE(AP$4,"+"),NieStac!$S25))=FALSE(),IF(ISERR(FIND(CONCATENATE(AP$4,"++"),NieStac!$S25))=FALSE(),IF(ISERR(FIND(CONCATENATE(AP$4,"+++"),NieStac!$S25))=FALSE(),"+++","++"),"+")," ")," ")</f>
        <v xml:space="preserve"> </v>
      </c>
      <c r="AQ19" s="204" t="str">
        <f>IF(ISERR(FIND(AQ$4,NieStac!$S25))=FALSE(),IF(ISERR(FIND(CONCATENATE(AQ$4,"+"),NieStac!$S25))=FALSE(),IF(ISERR(FIND(CONCATENATE(AQ$4,"++"),NieStac!$S25))=FALSE(),IF(ISERR(FIND(CONCATENATE(AQ$4,"+++"),NieStac!$S25))=FALSE(),"+++","++"),"+")," ")," ")</f>
        <v xml:space="preserve"> </v>
      </c>
      <c r="AR19" s="204" t="str">
        <f>IF(ISERR(FIND(AR$4,NieStac!$S25))=FALSE(),IF(ISERR(FIND(CONCATENATE(AR$4,"+"),NieStac!$S25))=FALSE(),IF(ISERR(FIND(CONCATENATE(AR$4,"++"),NieStac!$S25))=FALSE(),IF(ISERR(FIND(CONCATENATE(AR$4,"+++"),NieStac!$S25))=FALSE(),"+++","++"),"+")," ")," ")</f>
        <v xml:space="preserve"> </v>
      </c>
      <c r="AS19" s="204" t="str">
        <f>IF(ISERR(FIND(AS$4,NieStac!$S25))=FALSE(),IF(ISERR(FIND(CONCATENATE(AS$4,"+"),NieStac!$S25))=FALSE(),IF(ISERR(FIND(CONCATENATE(AS$4,"++"),NieStac!$S25))=FALSE(),IF(ISERR(FIND(CONCATENATE(AS$4,"+++"),NieStac!$S25))=FALSE(),"+++","++"),"+")," ")," ")</f>
        <v xml:space="preserve"> </v>
      </c>
      <c r="AT19" s="204" t="str">
        <f>IF(ISERR(FIND(AT$4,NieStac!$S25))=FALSE(),IF(ISERR(FIND(CONCATENATE(AT$4,"+"),NieStac!$S25))=FALSE(),IF(ISERR(FIND(CONCATENATE(AT$4,"++"),NieStac!$S25))=FALSE(),IF(ISERR(FIND(CONCATENATE(AT$4,"+++"),NieStac!$S25))=FALSE(),"+++","++"),"+")," ")," ")</f>
        <v xml:space="preserve"> </v>
      </c>
      <c r="AU19" s="204" t="str">
        <f>IF(ISERR(FIND(AU$4,NieStac!$S25))=FALSE(),IF(ISERR(FIND(CONCATENATE(AU$4,"+"),NieStac!$S25))=FALSE(),IF(ISERR(FIND(CONCATENATE(AU$4,"++"),NieStac!$S25))=FALSE(),IF(ISERR(FIND(CONCATENATE(AU$4,"+++"),NieStac!$S25))=FALSE(),"+++","++"),"+")," ")," ")</f>
        <v xml:space="preserve"> </v>
      </c>
      <c r="AV19" s="205">
        <f>NieStac!C25</f>
        <v>0</v>
      </c>
      <c r="AW19" s="204" t="str">
        <f>IF(ISERR(FIND(AW$4,NieStac!$T25))=FALSE(),IF(ISERR(FIND(CONCATENATE(AW$4,"+"),NieStac!$T25))=FALSE(),IF(ISERR(FIND(CONCATENATE(AW$4,"++"),NieStac!$T25))=FALSE(),IF(ISERR(FIND(CONCATENATE(AW$4,"+++"),NieStac!$T25))=FALSE(),"+++","++"),"+")," ")," ")</f>
        <v xml:space="preserve"> </v>
      </c>
      <c r="AX19" s="204" t="str">
        <f>IF(ISERR(FIND(AX$4,NieStac!$T25))=FALSE(),IF(ISERR(FIND(CONCATENATE(AX$4,"+"),NieStac!$T25))=FALSE(),IF(ISERR(FIND(CONCATENATE(AX$4,"++"),NieStac!$T25))=FALSE(),IF(ISERR(FIND(CONCATENATE(AX$4,"+++"),NieStac!$T25))=FALSE(),"+++","++"),"+")," ")," ")</f>
        <v xml:space="preserve"> </v>
      </c>
      <c r="AY19" s="204" t="str">
        <f>IF(ISERR(FIND(AY$4,NieStac!$T25))=FALSE(),IF(ISERR(FIND(CONCATENATE(AY$4,"+"),NieStac!$T25))=FALSE(),IF(ISERR(FIND(CONCATENATE(AY$4,"++"),NieStac!$T25))=FALSE(),IF(ISERR(FIND(CONCATENATE(AY$4,"+++"),NieStac!$T25))=FALSE(),"+++","++"),"+")," ")," ")</f>
        <v xml:space="preserve"> </v>
      </c>
      <c r="AZ19" s="204" t="str">
        <f>IF(ISERR(FIND(AZ$4,NieStac!$T25))=FALSE(),IF(ISERR(FIND(CONCATENATE(AZ$4,"+"),NieStac!$T25))=FALSE(),IF(ISERR(FIND(CONCATENATE(AZ$4,"++"),NieStac!$T25))=FALSE(),IF(ISERR(FIND(CONCATENATE(AZ$4,"+++"),NieStac!$T25))=FALSE(),"+++","++"),"+")," ")," ")</f>
        <v xml:space="preserve"> </v>
      </c>
      <c r="BA19" s="204" t="str">
        <f>IF(ISERR(FIND(BA$4,NieStac!$T25))=FALSE(),IF(ISERR(FIND(CONCATENATE(BA$4,"+"),NieStac!$T25))=FALSE(),IF(ISERR(FIND(CONCATENATE(BA$4,"++"),NieStac!$T25))=FALSE(),IF(ISERR(FIND(CONCATENATE(BA$4,"+++"),NieStac!$T25))=FALSE(),"+++","++"),"+")," ")," ")</f>
        <v xml:space="preserve"> </v>
      </c>
      <c r="BB19" s="204" t="str">
        <f>IF(ISERR(FIND(BB$4,NieStac!$T25))=FALSE(),IF(ISERR(FIND(CONCATENATE(BB$4,"+"),NieStac!$T25))=FALSE(),IF(ISERR(FIND(CONCATENATE(BB$4,"++"),NieStac!$T25))=FALSE(),IF(ISERR(FIND(CONCATENATE(BB$4,"+++"),NieStac!$T25))=FALSE(),"+++","++"),"+")," ")," ")</f>
        <v xml:space="preserve"> </v>
      </c>
      <c r="BC19" s="204" t="str">
        <f>IF(ISERR(FIND(BC$4,NieStac!$T25))=0,IF(ISERR(FIND(CONCATENATE(BC$4,"+"),NieStac!$T25))=0,IF(ISERR(FIND(CONCATENATE(BC$4,"++"),NieStac!$T25))=0,IF(ISERR(FIND(CONCATENATE(BC$4,"+++"),NieStac!$T25))=0,"+++","++"),"+"),"-"),"-")</f>
        <v>-</v>
      </c>
      <c r="BD19" s="204"/>
      <c r="BE19" s="204"/>
    </row>
    <row r="20" spans="1:57" ht="12.75" hidden="1" customHeight="1">
      <c r="A20" s="203" t="str">
        <f>NieStac!C26</f>
        <v xml:space="preserve"> </v>
      </c>
      <c r="B20" s="204" t="str">
        <f>IF(ISERR(FIND(B$4,NieStac!$R26))=FALSE(),IF(ISERR(FIND(CONCATENATE(B$4,"+"),NieStac!$R26))=FALSE(),IF(ISERR(FIND(CONCATENATE(B$4,"++"),NieStac!$R26))=FALSE(),IF(ISERR(FIND(CONCATENATE(B$4,"+++"),NieStac!$R26))=FALSE(),"+++","++"),"+"),"+")," ")</f>
        <v xml:space="preserve"> </v>
      </c>
      <c r="C20" s="204" t="str">
        <f>IF(ISERR(FIND(C$4,NieStac!$R26))=FALSE(),IF(ISERR(FIND(CONCATENATE(C$4,"+"),NieStac!$R26))=FALSE(),IF(ISERR(FIND(CONCATENATE(C$4,"++"),NieStac!$R26))=FALSE(),IF(ISERR(FIND(CONCATENATE(C$4,"+++"),NieStac!$R26))=FALSE(),"+++","++"),"+"),"+")," ")</f>
        <v xml:space="preserve"> </v>
      </c>
      <c r="D20" s="204" t="str">
        <f>IF(ISERR(FIND(D$4,NieStac!$R26))=FALSE(),IF(ISERR(FIND(CONCATENATE(D$4,"+"),NieStac!$R26))=FALSE(),IF(ISERR(FIND(CONCATENATE(D$4,"++"),NieStac!$R26))=FALSE(),IF(ISERR(FIND(CONCATENATE(D$4,"+++"),NieStac!$R26))=FALSE(),"+++","++"),"+"),"+")," ")</f>
        <v xml:space="preserve"> </v>
      </c>
      <c r="E20" s="204" t="str">
        <f>IF(ISERR(FIND(E$4,NieStac!$R26))=FALSE(),IF(ISERR(FIND(CONCATENATE(E$4,"+"),NieStac!$R26))=FALSE(),IF(ISERR(FIND(CONCATENATE(E$4,"++"),NieStac!$R26))=FALSE(),IF(ISERR(FIND(CONCATENATE(E$4,"+++"),NieStac!$R26))=FALSE(),"+++","++"),"+"),"+")," ")</f>
        <v xml:space="preserve"> </v>
      </c>
      <c r="F20" s="204" t="str">
        <f>IF(ISERR(FIND(F$4,NieStac!$R26))=FALSE(),IF(ISERR(FIND(CONCATENATE(F$4,"+"),NieStac!$R26))=FALSE(),IF(ISERR(FIND(CONCATENATE(F$4,"++"),NieStac!$R26))=FALSE(),IF(ISERR(FIND(CONCATENATE(F$4,"+++"),NieStac!$R26))=FALSE(),"+++","++"),"+"),"+")," ")</f>
        <v xml:space="preserve"> </v>
      </c>
      <c r="G20" s="204" t="str">
        <f>IF(ISERR(FIND(G$4,NieStac!$R26))=FALSE(),IF(ISERR(FIND(CONCATENATE(G$4,"+"),NieStac!$R26))=FALSE(),IF(ISERR(FIND(CONCATENATE(G$4,"++"),NieStac!$R26))=FALSE(),IF(ISERR(FIND(CONCATENATE(G$4,"+++"),NieStac!$R26))=FALSE(),"+++","++"),"+"),"+")," ")</f>
        <v xml:space="preserve"> </v>
      </c>
      <c r="H20" s="204" t="str">
        <f>IF(ISERR(FIND(H$4,NieStac!$R26))=FALSE(),IF(ISERR(FIND(CONCATENATE(H$4,"+"),NieStac!$R26))=FALSE(),IF(ISERR(FIND(CONCATENATE(H$4,"++"),NieStac!$R26))=FALSE(),IF(ISERR(FIND(CONCATENATE(H$4,"+++"),NieStac!$R26))=FALSE(),"+++","++"),"+"),"+")," ")</f>
        <v xml:space="preserve"> </v>
      </c>
      <c r="I20" s="204" t="str">
        <f>IF(ISERR(FIND(I$4,NieStac!$R26))=FALSE(),IF(ISERR(FIND(CONCATENATE(I$4,"+"),NieStac!$R26))=FALSE(),IF(ISERR(FIND(CONCATENATE(I$4,"++"),NieStac!$R26))=FALSE(),IF(ISERR(FIND(CONCATENATE(I$4,"+++"),NieStac!$R26))=FALSE(),"+++","++"),"+"),"+")," ")</f>
        <v xml:space="preserve"> </v>
      </c>
      <c r="J20" s="204" t="str">
        <f>IF(ISERR(FIND(J$4,NieStac!$R26))=FALSE(),IF(ISERR(FIND(CONCATENATE(J$4,"+"),NieStac!$R26))=FALSE(),IF(ISERR(FIND(CONCATENATE(J$4,"++"),NieStac!$R26))=FALSE(),IF(ISERR(FIND(CONCATENATE(J$4,"+++"),NieStac!$R26))=FALSE(),"+++","++"),"+"),"+")," ")</f>
        <v xml:space="preserve"> </v>
      </c>
      <c r="K20" s="204" t="str">
        <f>IF(ISERR(FIND(K$4,NieStac!$R26))=FALSE(),IF(ISERR(FIND(CONCATENATE(K$4,"+"),NieStac!$R26))=FALSE(),IF(ISERR(FIND(CONCATENATE(K$4,"++"),NieStac!$R26))=FALSE(),IF(ISERR(FIND(CONCATENATE(K$4,"+++"),NieStac!$R26))=FALSE(),"+++","++"),"+"),"+")," ")</f>
        <v xml:space="preserve"> </v>
      </c>
      <c r="L20" s="204" t="str">
        <f>IF(ISERR(FIND(L$4,NieStac!$R26))=FALSE(),IF(ISERR(FIND(CONCATENATE(L$4,"+"),NieStac!$R26))=FALSE(),IF(ISERR(FIND(CONCATENATE(L$4,"++"),NieStac!$R26))=FALSE(),IF(ISERR(FIND(CONCATENATE(L$4,"+++"),NieStac!$R26))=FALSE(),"+++","++"),"+"),"+")," ")</f>
        <v xml:space="preserve"> </v>
      </c>
      <c r="M20" s="204" t="str">
        <f>IF(ISERR(FIND(M$4,NieStac!$R26))=FALSE(),IF(ISERR(FIND(CONCATENATE(M$4,"+"),NieStac!$R26))=FALSE(),IF(ISERR(FIND(CONCATENATE(M$4,"++"),NieStac!$R26))=FALSE(),IF(ISERR(FIND(CONCATENATE(M$4,"+++"),NieStac!$R26))=FALSE(),"+++","++"),"+"),"+")," ")</f>
        <v xml:space="preserve"> </v>
      </c>
      <c r="N20" s="204" t="str">
        <f>IF(ISERR(FIND(N$4,NieStac!$R26))=FALSE(),IF(ISERR(FIND(CONCATENATE(N$4,"+"),NieStac!$R26))=FALSE(),IF(ISERR(FIND(CONCATENATE(N$4,"++"),NieStac!$R26))=FALSE(),IF(ISERR(FIND(CONCATENATE(N$4,"+++"),NieStac!$R26))=FALSE(),"+++","++"),"+"),"+")," ")</f>
        <v xml:space="preserve"> </v>
      </c>
      <c r="O20" s="204" t="str">
        <f>IF(ISERR(FIND(O$4,NieStac!$R26))=FALSE(),IF(ISERR(FIND(CONCATENATE(O$4,"+"),NieStac!$R26))=FALSE(),IF(ISERR(FIND(CONCATENATE(O$4,"++"),NieStac!$R26))=FALSE(),IF(ISERR(FIND(CONCATENATE(O$4,"+++"),NieStac!$R26))=FALSE(),"+++","++"),"+"),"+")," ")</f>
        <v xml:space="preserve"> </v>
      </c>
      <c r="P20" s="204" t="str">
        <f>IF(ISERR(FIND(P$4,NieStac!$R26))=FALSE(),IF(ISERR(FIND(CONCATENATE(P$4,"+"),NieStac!$R26))=FALSE(),IF(ISERR(FIND(CONCATENATE(P$4,"++"),NieStac!$R26))=FALSE(),IF(ISERR(FIND(CONCATENATE(P$4,"+++"),NieStac!$R26))=FALSE(),"+++","++"),"+"),"+")," ")</f>
        <v xml:space="preserve"> </v>
      </c>
      <c r="Q20" s="204" t="str">
        <f>IF(ISERR(FIND(Q$4,NieStac!$R26))=FALSE(),IF(ISERR(FIND(CONCATENATE(Q$4,"+"),NieStac!$R26))=FALSE(),IF(ISERR(FIND(CONCATENATE(Q$4,"++"),NieStac!$R26))=FALSE(),IF(ISERR(FIND(CONCATENATE(Q$4,"+++"),NieStac!$R26))=FALSE(),"+++","++"),"+"),"+")," ")</f>
        <v xml:space="preserve"> </v>
      </c>
      <c r="R20" s="204" t="str">
        <f>IF(ISERR(FIND(R$4,NieStac!$R26))=FALSE(),IF(ISERR(FIND(CONCATENATE(R$4,"+"),NieStac!$R26))=FALSE(),IF(ISERR(FIND(CONCATENATE(R$4,"++"),NieStac!$R26))=FALSE(),IF(ISERR(FIND(CONCATENATE(R$4,"+++"),NieStac!$R26))=FALSE(),"+++","++"),"+"),"+")," ")</f>
        <v xml:space="preserve"> </v>
      </c>
      <c r="S20" s="204" t="str">
        <f>IF(ISERR(FIND(S$4,NieStac!$R26))=FALSE(),IF(ISERR(FIND(CONCATENATE(S$4,"+"),NieStac!$R26))=FALSE(),IF(ISERR(FIND(CONCATENATE(S$4,"++"),NieStac!$R26))=FALSE(),IF(ISERR(FIND(CONCATENATE(S$4,"+++"),NieStac!$R26))=FALSE(),"+++","++"),"+"),"+")," ")</f>
        <v xml:space="preserve"> </v>
      </c>
      <c r="T20" s="205" t="str">
        <f>NieStac!C26</f>
        <v xml:space="preserve"> </v>
      </c>
      <c r="U20" s="204" t="str">
        <f>IF(ISERR(FIND(U$4,NieStac!$S26))=FALSE(),IF(ISERR(FIND(CONCATENATE(U$4,"+"),NieStac!$S26))=FALSE(),IF(ISERR(FIND(CONCATENATE(U$4,"++"),NieStac!$S26))=FALSE(),IF(ISERR(FIND(CONCATENATE(U$4,"+++"),NieStac!$S26))=FALSE(),"+++","++"),"+")," ")," ")</f>
        <v xml:space="preserve"> </v>
      </c>
      <c r="V20" s="204" t="str">
        <f>IF(ISERR(FIND(V$4,NieStac!$S26))=FALSE(),IF(ISERR(FIND(CONCATENATE(V$4,"+"),NieStac!$S26))=FALSE(),IF(ISERR(FIND(CONCATENATE(V$4,"++"),NieStac!$S26))=FALSE(),IF(ISERR(FIND(CONCATENATE(V$4,"+++"),NieStac!$S26))=FALSE(),"+++","++"),"+")," ")," ")</f>
        <v xml:space="preserve"> </v>
      </c>
      <c r="W20" s="204" t="str">
        <f>IF(ISERR(FIND(W$4,NieStac!$S26))=FALSE(),IF(ISERR(FIND(CONCATENATE(W$4,"+"),NieStac!$S26))=FALSE(),IF(ISERR(FIND(CONCATENATE(W$4,"++"),NieStac!$S26))=FALSE(),IF(ISERR(FIND(CONCATENATE(W$4,"+++"),NieStac!$S26))=FALSE(),"+++","++"),"+")," ")," ")</f>
        <v xml:space="preserve"> </v>
      </c>
      <c r="X20" s="204" t="str">
        <f>IF(ISERR(FIND(X$4,NieStac!$S26))=FALSE(),IF(ISERR(FIND(CONCATENATE(X$4,"+"),NieStac!$S26))=FALSE(),IF(ISERR(FIND(CONCATENATE(X$4,"++"),NieStac!$S26))=FALSE(),IF(ISERR(FIND(CONCATENATE(X$4,"+++"),NieStac!$S26))=FALSE(),"+++","++"),"+")," ")," ")</f>
        <v xml:space="preserve"> </v>
      </c>
      <c r="Y20" s="204" t="str">
        <f>IF(ISERR(FIND(Y$4,NieStac!$S26))=FALSE(),IF(ISERR(FIND(CONCATENATE(Y$4,"+"),NieStac!$S26))=FALSE(),IF(ISERR(FIND(CONCATENATE(Y$4,"++"),NieStac!$S26))=FALSE(),IF(ISERR(FIND(CONCATENATE(Y$4,"+++"),NieStac!$S26))=FALSE(),"+++","++"),"+")," ")," ")</f>
        <v xml:space="preserve"> </v>
      </c>
      <c r="Z20" s="204" t="str">
        <f>IF(ISERR(FIND(Z$4,NieStac!$S26))=FALSE(),IF(ISERR(FIND(CONCATENATE(Z$4,"+"),NieStac!$S26))=FALSE(),IF(ISERR(FIND(CONCATENATE(Z$4,"++"),NieStac!$S26))=FALSE(),IF(ISERR(FIND(CONCATENATE(Z$4,"+++"),NieStac!$S26))=FALSE(),"+++","++"),"+")," ")," ")</f>
        <v xml:space="preserve"> </v>
      </c>
      <c r="AA20" s="204" t="str">
        <f>IF(ISERR(FIND(AA$4,NieStac!$S26))=FALSE(),IF(ISERR(FIND(CONCATENATE(AA$4,"+"),NieStac!$S26))=FALSE(),IF(ISERR(FIND(CONCATENATE(AA$4,"++"),NieStac!$S26))=FALSE(),IF(ISERR(FIND(CONCATENATE(AA$4,"+++"),NieStac!$S26))=FALSE(),"+++","++"),"+")," ")," ")</f>
        <v xml:space="preserve"> </v>
      </c>
      <c r="AB20" s="204" t="str">
        <f>IF(ISERR(FIND(AB$4,NieStac!$S26))=FALSE(),IF(ISERR(FIND(CONCATENATE(AB$4,"+"),NieStac!$S26))=FALSE(),IF(ISERR(FIND(CONCATENATE(AB$4,"++"),NieStac!$S26))=FALSE(),IF(ISERR(FIND(CONCATENATE(AB$4,"+++"),NieStac!$S26))=FALSE(),"+++","++"),"+")," ")," ")</f>
        <v xml:space="preserve"> </v>
      </c>
      <c r="AC20" s="204" t="str">
        <f>IF(ISERR(FIND(AC$4,NieStac!$S26))=FALSE(),IF(ISERR(FIND(CONCATENATE(AC$4,"+"),NieStac!$S26))=FALSE(),IF(ISERR(FIND(CONCATENATE(AC$4,"++"),NieStac!$S26))=FALSE(),IF(ISERR(FIND(CONCATENATE(AC$4,"+++"),NieStac!$S26))=FALSE(),"+++","++"),"+")," ")," ")</f>
        <v xml:space="preserve"> </v>
      </c>
      <c r="AD20" s="204" t="str">
        <f>IF(ISERR(FIND(AD$4,NieStac!$S26))=FALSE(),IF(ISERR(FIND(CONCATENATE(AD$4,"+"),NieStac!$S26))=FALSE(),IF(ISERR(FIND(CONCATENATE(AD$4,"++"),NieStac!$S26))=FALSE(),IF(ISERR(FIND(CONCATENATE(AD$4,"+++"),NieStac!$S26))=FALSE(),"+++","++"),"+")," ")," ")</f>
        <v xml:space="preserve"> </v>
      </c>
      <c r="AE20" s="204" t="str">
        <f>IF(ISERR(FIND(AE$4,NieStac!$S26))=FALSE(),IF(ISERR(FIND(CONCATENATE(AE$4,"+"),NieStac!$S26))=FALSE(),IF(ISERR(FIND(CONCATENATE(AE$4,"++"),NieStac!$S26))=FALSE(),IF(ISERR(FIND(CONCATENATE(AE$4,"+++"),NieStac!$S26))=FALSE(),"+++","++"),"+")," ")," ")</f>
        <v xml:space="preserve"> </v>
      </c>
      <c r="AF20" s="204" t="str">
        <f>IF(ISERR(FIND(AF$4,NieStac!$S26))=FALSE(),IF(ISERR(FIND(CONCATENATE(AF$4,"+"),NieStac!$S26))=FALSE(),IF(ISERR(FIND(CONCATENATE(AF$4,"++"),NieStac!$S26))=FALSE(),IF(ISERR(FIND(CONCATENATE(AF$4,"+++"),NieStac!$S26))=FALSE(),"+++","++"),"+")," ")," ")</f>
        <v xml:space="preserve"> </v>
      </c>
      <c r="AG20" s="204" t="str">
        <f>IF(ISERR(FIND(AG$4,NieStac!$S26))=FALSE(),IF(ISERR(FIND(CONCATENATE(AG$4,"+"),NieStac!$S26))=FALSE(),IF(ISERR(FIND(CONCATENATE(AG$4,"++"),NieStac!$S26))=FALSE(),IF(ISERR(FIND(CONCATENATE(AG$4,"+++"),NieStac!$S26))=FALSE(),"+++","++"),"+")," ")," ")</f>
        <v xml:space="preserve"> </v>
      </c>
      <c r="AH20" s="204" t="str">
        <f>IF(ISERR(FIND(AH$4,NieStac!$S26))=FALSE(),IF(ISERR(FIND(CONCATENATE(AH$4,"+"),NieStac!$S26))=FALSE(),IF(ISERR(FIND(CONCATENATE(AH$4,"++"),NieStac!$S26))=FALSE(),IF(ISERR(FIND(CONCATENATE(AH$4,"+++"),NieStac!$S26))=FALSE(),"+++","++"),"+")," ")," ")</f>
        <v xml:space="preserve"> </v>
      </c>
      <c r="AI20" s="204" t="str">
        <f>IF(ISERR(FIND(AI$4,NieStac!$S26))=FALSE(),IF(ISERR(FIND(CONCATENATE(AI$4,"+"),NieStac!$S26))=FALSE(),IF(ISERR(FIND(CONCATENATE(AI$4,"++"),NieStac!$S26))=FALSE(),IF(ISERR(FIND(CONCATENATE(AI$4,"+++"),NieStac!$S26))=FALSE(),"+++","++"),"+")," ")," ")</f>
        <v xml:space="preserve"> </v>
      </c>
      <c r="AJ20" s="204" t="str">
        <f>IF(ISERR(FIND(AJ$4,NieStac!$S26))=FALSE(),IF(ISERR(FIND(CONCATENATE(AJ$4,"+"),NieStac!$S26))=FALSE(),IF(ISERR(FIND(CONCATENATE(AJ$4,"++"),NieStac!$S26))=FALSE(),IF(ISERR(FIND(CONCATENATE(AJ$4,"+++"),NieStac!$S26))=FALSE(),"+++","++"),"+")," ")," ")</f>
        <v xml:space="preserve"> </v>
      </c>
      <c r="AK20" s="204" t="str">
        <f>IF(ISERR(FIND(AK$4,NieStac!$S26))=FALSE(),IF(ISERR(FIND(CONCATENATE(AK$4,"+"),NieStac!$S26))=FALSE(),IF(ISERR(FIND(CONCATENATE(AK$4,"++"),NieStac!$S26))=FALSE(),IF(ISERR(FIND(CONCATENATE(AK$4,"+++"),NieStac!$S26))=FALSE(),"+++","++"),"+")," ")," ")</f>
        <v xml:space="preserve"> </v>
      </c>
      <c r="AL20" s="204" t="str">
        <f>IF(ISERR(FIND(AL$4,NieStac!$S26))=FALSE(),IF(ISERR(FIND(CONCATENATE(AL$4,"+"),NieStac!$S26))=FALSE(),IF(ISERR(FIND(CONCATENATE(AL$4,"++"),NieStac!$S26))=FALSE(),IF(ISERR(FIND(CONCATENATE(AL$4,"+++"),NieStac!$S26))=FALSE(),"+++","++"),"+")," ")," ")</f>
        <v xml:space="preserve"> </v>
      </c>
      <c r="AM20" s="204" t="str">
        <f>IF(ISERR(FIND(AM$4,NieStac!$S26))=FALSE(),IF(ISERR(FIND(CONCATENATE(AM$4,"+"),NieStac!$S26))=FALSE(),IF(ISERR(FIND(CONCATENATE(AM$4,"++"),NieStac!$S26))=FALSE(),IF(ISERR(FIND(CONCATENATE(AM$4,"+++"),NieStac!$S26))=FALSE(),"+++","++"),"+")," ")," ")</f>
        <v xml:space="preserve"> </v>
      </c>
      <c r="AN20" s="204" t="str">
        <f>IF(ISERR(FIND(AN$4,NieStac!$S26))=FALSE(),IF(ISERR(FIND(CONCATENATE(AN$4,"+"),NieStac!$S26))=FALSE(),IF(ISERR(FIND(CONCATENATE(AN$4,"++"),NieStac!$S26))=FALSE(),IF(ISERR(FIND(CONCATENATE(AN$4,"+++"),NieStac!$S26))=FALSE(),"+++","++"),"+")," ")," ")</f>
        <v xml:space="preserve"> </v>
      </c>
      <c r="AO20" s="204" t="str">
        <f>IF(ISERR(FIND(AO$4,NieStac!$S26))=FALSE(),IF(ISERR(FIND(CONCATENATE(AO$4,"+"),NieStac!$S26))=FALSE(),IF(ISERR(FIND(CONCATENATE(AO$4,"++"),NieStac!$S26))=FALSE(),IF(ISERR(FIND(CONCATENATE(AO$4,"+++"),NieStac!$S26))=FALSE(),"+++","++"),"+")," ")," ")</f>
        <v xml:space="preserve"> </v>
      </c>
      <c r="AP20" s="204" t="str">
        <f>IF(ISERR(FIND(AP$4,NieStac!$S26))=FALSE(),IF(ISERR(FIND(CONCATENATE(AP$4,"+"),NieStac!$S26))=FALSE(),IF(ISERR(FIND(CONCATENATE(AP$4,"++"),NieStac!$S26))=FALSE(),IF(ISERR(FIND(CONCATENATE(AP$4,"+++"),NieStac!$S26))=FALSE(),"+++","++"),"+")," ")," ")</f>
        <v xml:space="preserve"> </v>
      </c>
      <c r="AQ20" s="204" t="str">
        <f>IF(ISERR(FIND(AQ$4,NieStac!$S26))=FALSE(),IF(ISERR(FIND(CONCATENATE(AQ$4,"+"),NieStac!$S26))=FALSE(),IF(ISERR(FIND(CONCATENATE(AQ$4,"++"),NieStac!$S26))=FALSE(),IF(ISERR(FIND(CONCATENATE(AQ$4,"+++"),NieStac!$S26))=FALSE(),"+++","++"),"+")," ")," ")</f>
        <v xml:space="preserve"> </v>
      </c>
      <c r="AR20" s="204" t="str">
        <f>IF(ISERR(FIND(AR$4,NieStac!$S26))=FALSE(),IF(ISERR(FIND(CONCATENATE(AR$4,"+"),NieStac!$S26))=FALSE(),IF(ISERR(FIND(CONCATENATE(AR$4,"++"),NieStac!$S26))=FALSE(),IF(ISERR(FIND(CONCATENATE(AR$4,"+++"),NieStac!$S26))=FALSE(),"+++","++"),"+")," ")," ")</f>
        <v xml:space="preserve"> </v>
      </c>
      <c r="AS20" s="204" t="str">
        <f>IF(ISERR(FIND(AS$4,NieStac!$S26))=FALSE(),IF(ISERR(FIND(CONCATENATE(AS$4,"+"),NieStac!$S26))=FALSE(),IF(ISERR(FIND(CONCATENATE(AS$4,"++"),NieStac!$S26))=FALSE(),IF(ISERR(FIND(CONCATENATE(AS$4,"+++"),NieStac!$S26))=FALSE(),"+++","++"),"+")," ")," ")</f>
        <v xml:space="preserve"> </v>
      </c>
      <c r="AT20" s="204" t="str">
        <f>IF(ISERR(FIND(AT$4,NieStac!$S26))=FALSE(),IF(ISERR(FIND(CONCATENATE(AT$4,"+"),NieStac!$S26))=FALSE(),IF(ISERR(FIND(CONCATENATE(AT$4,"++"),NieStac!$S26))=FALSE(),IF(ISERR(FIND(CONCATENATE(AT$4,"+++"),NieStac!$S26))=FALSE(),"+++","++"),"+")," ")," ")</f>
        <v xml:space="preserve"> </v>
      </c>
      <c r="AU20" s="204" t="str">
        <f>IF(ISERR(FIND(AU$4,NieStac!$S26))=FALSE(),IF(ISERR(FIND(CONCATENATE(AU$4,"+"),NieStac!$S26))=FALSE(),IF(ISERR(FIND(CONCATENATE(AU$4,"++"),NieStac!$S26))=FALSE(),IF(ISERR(FIND(CONCATENATE(AU$4,"+++"),NieStac!$S26))=FALSE(),"+++","++"),"+")," ")," ")</f>
        <v xml:space="preserve"> </v>
      </c>
      <c r="AV20" s="205" t="str">
        <f>NieStac!C26</f>
        <v xml:space="preserve"> </v>
      </c>
      <c r="AW20" s="204" t="str">
        <f>IF(ISERR(FIND(AW$4,NieStac!$T26))=FALSE(),IF(ISERR(FIND(CONCATENATE(AW$4,"+"),NieStac!$T26))=FALSE(),IF(ISERR(FIND(CONCATENATE(AW$4,"++"),NieStac!$T26))=FALSE(),IF(ISERR(FIND(CONCATENATE(AW$4,"+++"),NieStac!$T26))=FALSE(),"+++","++"),"+")," ")," ")</f>
        <v xml:space="preserve"> </v>
      </c>
      <c r="AX20" s="204" t="str">
        <f>IF(ISERR(FIND(AX$4,NieStac!$T26))=FALSE(),IF(ISERR(FIND(CONCATENATE(AX$4,"+"),NieStac!$T26))=FALSE(),IF(ISERR(FIND(CONCATENATE(AX$4,"++"),NieStac!$T26))=FALSE(),IF(ISERR(FIND(CONCATENATE(AX$4,"+++"),NieStac!$T26))=FALSE(),"+++","++"),"+")," ")," ")</f>
        <v xml:space="preserve"> </v>
      </c>
      <c r="AY20" s="204" t="str">
        <f>IF(ISERR(FIND(AY$4,NieStac!$T26))=FALSE(),IF(ISERR(FIND(CONCATENATE(AY$4,"+"),NieStac!$T26))=FALSE(),IF(ISERR(FIND(CONCATENATE(AY$4,"++"),NieStac!$T26))=FALSE(),IF(ISERR(FIND(CONCATENATE(AY$4,"+++"),NieStac!$T26))=FALSE(),"+++","++"),"+")," ")," ")</f>
        <v xml:space="preserve"> </v>
      </c>
      <c r="AZ20" s="204" t="str">
        <f>IF(ISERR(FIND(AZ$4,NieStac!$T26))=FALSE(),IF(ISERR(FIND(CONCATENATE(AZ$4,"+"),NieStac!$T26))=FALSE(),IF(ISERR(FIND(CONCATENATE(AZ$4,"++"),NieStac!$T26))=FALSE(),IF(ISERR(FIND(CONCATENATE(AZ$4,"+++"),NieStac!$T26))=FALSE(),"+++","++"),"+")," ")," ")</f>
        <v xml:space="preserve"> </v>
      </c>
      <c r="BA20" s="204" t="str">
        <f>IF(ISERR(FIND(BA$4,NieStac!$T26))=FALSE(),IF(ISERR(FIND(CONCATENATE(BA$4,"+"),NieStac!$T26))=FALSE(),IF(ISERR(FIND(CONCATENATE(BA$4,"++"),NieStac!$T26))=FALSE(),IF(ISERR(FIND(CONCATENATE(BA$4,"+++"),NieStac!$T26))=FALSE(),"+++","++"),"+")," ")," ")</f>
        <v xml:space="preserve"> </v>
      </c>
      <c r="BB20" s="204" t="str">
        <f>IF(ISERR(FIND(BB$4,NieStac!$T26))=FALSE(),IF(ISERR(FIND(CONCATENATE(BB$4,"+"),NieStac!$T26))=FALSE(),IF(ISERR(FIND(CONCATENATE(BB$4,"++"),NieStac!$T26))=FALSE(),IF(ISERR(FIND(CONCATENATE(BB$4,"+++"),NieStac!$T26))=FALSE(),"+++","++"),"+")," ")," ")</f>
        <v xml:space="preserve"> </v>
      </c>
      <c r="BC20" s="204" t="str">
        <f>IF(ISERR(FIND(BC$4,NieStac!$T26))=0,IF(ISERR(FIND(CONCATENATE(BC$4,"+"),NieStac!$T26))=0,IF(ISERR(FIND(CONCATENATE(BC$4,"++"),NieStac!$T26))=0,IF(ISERR(FIND(CONCATENATE(BC$4,"+++"),NieStac!$T26))=0,"+++","++"),"+"),"-"),"-")</f>
        <v>-</v>
      </c>
      <c r="BD20" s="204"/>
      <c r="BE20" s="204"/>
    </row>
    <row r="21" spans="1:57" ht="12.75" customHeight="1">
      <c r="A21" s="206" t="str">
        <f>NieStac!C27</f>
        <v>Semestr 2:</v>
      </c>
      <c r="B21" s="204" t="str">
        <f>IF(ISERR(FIND(B$4,NieStac!$R27))=FALSE(),IF(ISERR(FIND(CONCATENATE(B$4,"+"),NieStac!$R27))=FALSE(),IF(ISERR(FIND(CONCATENATE(B$4,"++"),NieStac!$R27))=FALSE(),IF(ISERR(FIND(CONCATENATE(B$4,"+++"),NieStac!$R27))=FALSE(),"+++","++"),"+"),"+")," ")</f>
        <v xml:space="preserve"> </v>
      </c>
      <c r="C21" s="204" t="str">
        <f>IF(ISERR(FIND(C$4,NieStac!$R27))=FALSE(),IF(ISERR(FIND(CONCATENATE(C$4,"+"),NieStac!$R27))=FALSE(),IF(ISERR(FIND(CONCATENATE(C$4,"++"),NieStac!$R27))=FALSE(),IF(ISERR(FIND(CONCATENATE(C$4,"+++"),NieStac!$R27))=FALSE(),"+++","++"),"+"),"+")," ")</f>
        <v xml:space="preserve"> </v>
      </c>
      <c r="D21" s="204" t="str">
        <f>IF(ISERR(FIND(D$4,NieStac!$R27))=FALSE(),IF(ISERR(FIND(CONCATENATE(D$4,"+"),NieStac!$R27))=FALSE(),IF(ISERR(FIND(CONCATENATE(D$4,"++"),NieStac!$R27))=FALSE(),IF(ISERR(FIND(CONCATENATE(D$4,"+++"),NieStac!$R27))=FALSE(),"+++","++"),"+"),"+")," ")</f>
        <v xml:space="preserve"> </v>
      </c>
      <c r="E21" s="204" t="str">
        <f>IF(ISERR(FIND(E$4,NieStac!$R27))=FALSE(),IF(ISERR(FIND(CONCATENATE(E$4,"+"),NieStac!$R27))=FALSE(),IF(ISERR(FIND(CONCATENATE(E$4,"++"),NieStac!$R27))=FALSE(),IF(ISERR(FIND(CONCATENATE(E$4,"+++"),NieStac!$R27))=FALSE(),"+++","++"),"+"),"+")," ")</f>
        <v xml:space="preserve"> </v>
      </c>
      <c r="F21" s="204" t="str">
        <f>IF(ISERR(FIND(F$4,NieStac!$R27))=FALSE(),IF(ISERR(FIND(CONCATENATE(F$4,"+"),NieStac!$R27))=FALSE(),IF(ISERR(FIND(CONCATENATE(F$4,"++"),NieStac!$R27))=FALSE(),IF(ISERR(FIND(CONCATENATE(F$4,"+++"),NieStac!$R27))=FALSE(),"+++","++"),"+"),"+")," ")</f>
        <v xml:space="preserve"> </v>
      </c>
      <c r="G21" s="204" t="str">
        <f>IF(ISERR(FIND(G$4,NieStac!$R27))=FALSE(),IF(ISERR(FIND(CONCATENATE(G$4,"+"),NieStac!$R27))=FALSE(),IF(ISERR(FIND(CONCATENATE(G$4,"++"),NieStac!$R27))=FALSE(),IF(ISERR(FIND(CONCATENATE(G$4,"+++"),NieStac!$R27))=FALSE(),"+++","++"),"+"),"+")," ")</f>
        <v xml:space="preserve"> </v>
      </c>
      <c r="H21" s="204" t="str">
        <f>IF(ISERR(FIND(H$4,NieStac!$R27))=FALSE(),IF(ISERR(FIND(CONCATENATE(H$4,"+"),NieStac!$R27))=FALSE(),IF(ISERR(FIND(CONCATENATE(H$4,"++"),NieStac!$R27))=FALSE(),IF(ISERR(FIND(CONCATENATE(H$4,"+++"),NieStac!$R27))=FALSE(),"+++","++"),"+"),"+")," ")</f>
        <v xml:space="preserve"> </v>
      </c>
      <c r="I21" s="204" t="str">
        <f>IF(ISERR(FIND(I$4,NieStac!$R27))=FALSE(),IF(ISERR(FIND(CONCATENATE(I$4,"+"),NieStac!$R27))=FALSE(),IF(ISERR(FIND(CONCATENATE(I$4,"++"),NieStac!$R27))=FALSE(),IF(ISERR(FIND(CONCATENATE(I$4,"+++"),NieStac!$R27))=FALSE(),"+++","++"),"+"),"+")," ")</f>
        <v xml:space="preserve"> </v>
      </c>
      <c r="J21" s="204" t="str">
        <f>IF(ISERR(FIND(J$4,NieStac!$R27))=FALSE(),IF(ISERR(FIND(CONCATENATE(J$4,"+"),NieStac!$R27))=FALSE(),IF(ISERR(FIND(CONCATENATE(J$4,"++"),NieStac!$R27))=FALSE(),IF(ISERR(FIND(CONCATENATE(J$4,"+++"),NieStac!$R27))=FALSE(),"+++","++"),"+"),"+")," ")</f>
        <v xml:space="preserve"> </v>
      </c>
      <c r="K21" s="204" t="str">
        <f>IF(ISERR(FIND(K$4,NieStac!$R27))=FALSE(),IF(ISERR(FIND(CONCATENATE(K$4,"+"),NieStac!$R27))=FALSE(),IF(ISERR(FIND(CONCATENATE(K$4,"++"),NieStac!$R27))=FALSE(),IF(ISERR(FIND(CONCATENATE(K$4,"+++"),NieStac!$R27))=FALSE(),"+++","++"),"+"),"+")," ")</f>
        <v xml:space="preserve"> </v>
      </c>
      <c r="L21" s="204" t="str">
        <f>IF(ISERR(FIND(L$4,NieStac!$R27))=FALSE(),IF(ISERR(FIND(CONCATENATE(L$4,"+"),NieStac!$R27))=FALSE(),IF(ISERR(FIND(CONCATENATE(L$4,"++"),NieStac!$R27))=FALSE(),IF(ISERR(FIND(CONCATENATE(L$4,"+++"),NieStac!$R27))=FALSE(),"+++","++"),"+"),"+")," ")</f>
        <v xml:space="preserve"> </v>
      </c>
      <c r="M21" s="204" t="str">
        <f>IF(ISERR(FIND(M$4,NieStac!$R27))=FALSE(),IF(ISERR(FIND(CONCATENATE(M$4,"+"),NieStac!$R27))=FALSE(),IF(ISERR(FIND(CONCATENATE(M$4,"++"),NieStac!$R27))=FALSE(),IF(ISERR(FIND(CONCATENATE(M$4,"+++"),NieStac!$R27))=FALSE(),"+++","++"),"+"),"+")," ")</f>
        <v xml:space="preserve"> </v>
      </c>
      <c r="N21" s="204" t="str">
        <f>IF(ISERR(FIND(N$4,NieStac!$R27))=FALSE(),IF(ISERR(FIND(CONCATENATE(N$4,"+"),NieStac!$R27))=FALSE(),IF(ISERR(FIND(CONCATENATE(N$4,"++"),NieStac!$R27))=FALSE(),IF(ISERR(FIND(CONCATENATE(N$4,"+++"),NieStac!$R27))=FALSE(),"+++","++"),"+"),"+")," ")</f>
        <v xml:space="preserve"> </v>
      </c>
      <c r="O21" s="204" t="str">
        <f>IF(ISERR(FIND(O$4,NieStac!$R27))=FALSE(),IF(ISERR(FIND(CONCATENATE(O$4,"+"),NieStac!$R27))=FALSE(),IF(ISERR(FIND(CONCATENATE(O$4,"++"),NieStac!$R27))=FALSE(),IF(ISERR(FIND(CONCATENATE(O$4,"+++"),NieStac!$R27))=FALSE(),"+++","++"),"+"),"+")," ")</f>
        <v xml:space="preserve"> </v>
      </c>
      <c r="P21" s="204" t="str">
        <f>IF(ISERR(FIND(P$4,NieStac!$R27))=FALSE(),IF(ISERR(FIND(CONCATENATE(P$4,"+"),NieStac!$R27))=FALSE(),IF(ISERR(FIND(CONCATENATE(P$4,"++"),NieStac!$R27))=FALSE(),IF(ISERR(FIND(CONCATENATE(P$4,"+++"),NieStac!$R27))=FALSE(),"+++","++"),"+"),"+")," ")</f>
        <v xml:space="preserve"> </v>
      </c>
      <c r="Q21" s="204" t="str">
        <f>IF(ISERR(FIND(Q$4,NieStac!$R27))=FALSE(),IF(ISERR(FIND(CONCATENATE(Q$4,"+"),NieStac!$R27))=FALSE(),IF(ISERR(FIND(CONCATENATE(Q$4,"++"),NieStac!$R27))=FALSE(),IF(ISERR(FIND(CONCATENATE(Q$4,"+++"),NieStac!$R27))=FALSE(),"+++","++"),"+"),"+")," ")</f>
        <v xml:space="preserve"> </v>
      </c>
      <c r="R21" s="204" t="str">
        <f>IF(ISERR(FIND(R$4,NieStac!$R27))=FALSE(),IF(ISERR(FIND(CONCATENATE(R$4,"+"),NieStac!$R27))=FALSE(),IF(ISERR(FIND(CONCATENATE(R$4,"++"),NieStac!$R27))=FALSE(),IF(ISERR(FIND(CONCATENATE(R$4,"+++"),NieStac!$R27))=FALSE(),"+++","++"),"+"),"+")," ")</f>
        <v xml:space="preserve"> </v>
      </c>
      <c r="S21" s="204" t="str">
        <f>IF(ISERR(FIND(S$4,NieStac!$R27))=FALSE(),IF(ISERR(FIND(CONCATENATE(S$4,"+"),NieStac!$R27))=FALSE(),IF(ISERR(FIND(CONCATENATE(S$4,"++"),NieStac!$R27))=FALSE(),IF(ISERR(FIND(CONCATENATE(S$4,"+++"),NieStac!$R27))=FALSE(),"+++","++"),"+"),"+")," ")</f>
        <v xml:space="preserve"> </v>
      </c>
      <c r="T21" s="206" t="str">
        <f>NieStac!C27</f>
        <v>Semestr 2:</v>
      </c>
      <c r="U21" s="204" t="str">
        <f>IF(ISERR(FIND(U$4,NieStac!$S27))=FALSE(),IF(ISERR(FIND(CONCATENATE(U$4,"+"),NieStac!$S27))=FALSE(),IF(ISERR(FIND(CONCATENATE(U$4,"++"),NieStac!$S27))=FALSE(),IF(ISERR(FIND(CONCATENATE(U$4,"+++"),NieStac!$S27))=FALSE(),"+++","++"),"+")," ")," ")</f>
        <v xml:space="preserve"> </v>
      </c>
      <c r="V21" s="204" t="str">
        <f>IF(ISERR(FIND(V$4,NieStac!$S27))=FALSE(),IF(ISERR(FIND(CONCATENATE(V$4,"+"),NieStac!$S27))=FALSE(),IF(ISERR(FIND(CONCATENATE(V$4,"++"),NieStac!$S27))=FALSE(),IF(ISERR(FIND(CONCATENATE(V$4,"+++"),NieStac!$S27))=FALSE(),"+++","++"),"+")," ")," ")</f>
        <v xml:space="preserve"> </v>
      </c>
      <c r="W21" s="204" t="str">
        <f>IF(ISERR(FIND(W$4,NieStac!$S27))=FALSE(),IF(ISERR(FIND(CONCATENATE(W$4,"+"),NieStac!$S27))=FALSE(),IF(ISERR(FIND(CONCATENATE(W$4,"++"),NieStac!$S27))=FALSE(),IF(ISERR(FIND(CONCATENATE(W$4,"+++"),NieStac!$S27))=FALSE(),"+++","++"),"+")," ")," ")</f>
        <v xml:space="preserve"> </v>
      </c>
      <c r="X21" s="204" t="str">
        <f>IF(ISERR(FIND(X$4,NieStac!$S27))=FALSE(),IF(ISERR(FIND(CONCATENATE(X$4,"+"),NieStac!$S27))=FALSE(),IF(ISERR(FIND(CONCATENATE(X$4,"++"),NieStac!$S27))=FALSE(),IF(ISERR(FIND(CONCATENATE(X$4,"+++"),NieStac!$S27))=FALSE(),"+++","++"),"+")," ")," ")</f>
        <v xml:space="preserve"> </v>
      </c>
      <c r="Y21" s="204" t="str">
        <f>IF(ISERR(FIND(Y$4,NieStac!$S27))=FALSE(),IF(ISERR(FIND(CONCATENATE(Y$4,"+"),NieStac!$S27))=FALSE(),IF(ISERR(FIND(CONCATENATE(Y$4,"++"),NieStac!$S27))=FALSE(),IF(ISERR(FIND(CONCATENATE(Y$4,"+++"),NieStac!$S27))=FALSE(),"+++","++"),"+")," ")," ")</f>
        <v xml:space="preserve"> </v>
      </c>
      <c r="Z21" s="204" t="str">
        <f>IF(ISERR(FIND(Z$4,NieStac!$S27))=FALSE(),IF(ISERR(FIND(CONCATENATE(Z$4,"+"),NieStac!$S27))=FALSE(),IF(ISERR(FIND(CONCATENATE(Z$4,"++"),NieStac!$S27))=FALSE(),IF(ISERR(FIND(CONCATENATE(Z$4,"+++"),NieStac!$S27))=FALSE(),"+++","++"),"+")," ")," ")</f>
        <v xml:space="preserve"> </v>
      </c>
      <c r="AA21" s="204" t="str">
        <f>IF(ISERR(FIND(AA$4,NieStac!$S27))=FALSE(),IF(ISERR(FIND(CONCATENATE(AA$4,"+"),NieStac!$S27))=FALSE(),IF(ISERR(FIND(CONCATENATE(AA$4,"++"),NieStac!$S27))=FALSE(),IF(ISERR(FIND(CONCATENATE(AA$4,"+++"),NieStac!$S27))=FALSE(),"+++","++"),"+")," ")," ")</f>
        <v xml:space="preserve"> </v>
      </c>
      <c r="AB21" s="204" t="str">
        <f>IF(ISERR(FIND(AB$4,NieStac!$S27))=FALSE(),IF(ISERR(FIND(CONCATENATE(AB$4,"+"),NieStac!$S27))=FALSE(),IF(ISERR(FIND(CONCATENATE(AB$4,"++"),NieStac!$S27))=FALSE(),IF(ISERR(FIND(CONCATENATE(AB$4,"+++"),NieStac!$S27))=FALSE(),"+++","++"),"+")," ")," ")</f>
        <v xml:space="preserve"> </v>
      </c>
      <c r="AC21" s="204" t="str">
        <f>IF(ISERR(FIND(AC$4,NieStac!$S27))=FALSE(),IF(ISERR(FIND(CONCATENATE(AC$4,"+"),NieStac!$S27))=FALSE(),IF(ISERR(FIND(CONCATENATE(AC$4,"++"),NieStac!$S27))=FALSE(),IF(ISERR(FIND(CONCATENATE(AC$4,"+++"),NieStac!$S27))=FALSE(),"+++","++"),"+")," ")," ")</f>
        <v xml:space="preserve"> </v>
      </c>
      <c r="AD21" s="204" t="str">
        <f>IF(ISERR(FIND(AD$4,NieStac!$S27))=FALSE(),IF(ISERR(FIND(CONCATENATE(AD$4,"+"),NieStac!$S27))=FALSE(),IF(ISERR(FIND(CONCATENATE(AD$4,"++"),NieStac!$S27))=FALSE(),IF(ISERR(FIND(CONCATENATE(AD$4,"+++"),NieStac!$S27))=FALSE(),"+++","++"),"+")," ")," ")</f>
        <v xml:space="preserve"> </v>
      </c>
      <c r="AE21" s="204" t="str">
        <f>IF(ISERR(FIND(AE$4,NieStac!$S27))=FALSE(),IF(ISERR(FIND(CONCATENATE(AE$4,"+"),NieStac!$S27))=FALSE(),IF(ISERR(FIND(CONCATENATE(AE$4,"++"),NieStac!$S27))=FALSE(),IF(ISERR(FIND(CONCATENATE(AE$4,"+++"),NieStac!$S27))=FALSE(),"+++","++"),"+")," ")," ")</f>
        <v xml:space="preserve"> </v>
      </c>
      <c r="AF21" s="204" t="str">
        <f>IF(ISERR(FIND(AF$4,NieStac!$S27))=FALSE(),IF(ISERR(FIND(CONCATENATE(AF$4,"+"),NieStac!$S27))=FALSE(),IF(ISERR(FIND(CONCATENATE(AF$4,"++"),NieStac!$S27))=FALSE(),IF(ISERR(FIND(CONCATENATE(AF$4,"+++"),NieStac!$S27))=FALSE(),"+++","++"),"+")," ")," ")</f>
        <v xml:space="preserve"> </v>
      </c>
      <c r="AG21" s="204" t="str">
        <f>IF(ISERR(FIND(AG$4,NieStac!$S27))=FALSE(),IF(ISERR(FIND(CONCATENATE(AG$4,"+"),NieStac!$S27))=FALSE(),IF(ISERR(FIND(CONCATENATE(AG$4,"++"),NieStac!$S27))=FALSE(),IF(ISERR(FIND(CONCATENATE(AG$4,"+++"),NieStac!$S27))=FALSE(),"+++","++"),"+")," ")," ")</f>
        <v xml:space="preserve"> </v>
      </c>
      <c r="AH21" s="204" t="str">
        <f>IF(ISERR(FIND(AH$4,NieStac!$S27))=FALSE(),IF(ISERR(FIND(CONCATENATE(AH$4,"+"),NieStac!$S27))=FALSE(),IF(ISERR(FIND(CONCATENATE(AH$4,"++"),NieStac!$S27))=FALSE(),IF(ISERR(FIND(CONCATENATE(AH$4,"+++"),NieStac!$S27))=FALSE(),"+++","++"),"+")," ")," ")</f>
        <v xml:space="preserve"> </v>
      </c>
      <c r="AI21" s="204" t="str">
        <f>IF(ISERR(FIND(AI$4,NieStac!$S27))=FALSE(),IF(ISERR(FIND(CONCATENATE(AI$4,"+"),NieStac!$S27))=FALSE(),IF(ISERR(FIND(CONCATENATE(AI$4,"++"),NieStac!$S27))=FALSE(),IF(ISERR(FIND(CONCATENATE(AI$4,"+++"),NieStac!$S27))=FALSE(),"+++","++"),"+")," ")," ")</f>
        <v xml:space="preserve"> </v>
      </c>
      <c r="AJ21" s="204" t="str">
        <f>IF(ISERR(FIND(AJ$4,NieStac!$S27))=FALSE(),IF(ISERR(FIND(CONCATENATE(AJ$4,"+"),NieStac!$S27))=FALSE(),IF(ISERR(FIND(CONCATENATE(AJ$4,"++"),NieStac!$S27))=FALSE(),IF(ISERR(FIND(CONCATENATE(AJ$4,"+++"),NieStac!$S27))=FALSE(),"+++","++"),"+")," ")," ")</f>
        <v xml:space="preserve"> </v>
      </c>
      <c r="AK21" s="204" t="str">
        <f>IF(ISERR(FIND(AK$4,NieStac!$S27))=FALSE(),IF(ISERR(FIND(CONCATENATE(AK$4,"+"),NieStac!$S27))=FALSE(),IF(ISERR(FIND(CONCATENATE(AK$4,"++"),NieStac!$S27))=FALSE(),IF(ISERR(FIND(CONCATENATE(AK$4,"+++"),NieStac!$S27))=FALSE(),"+++","++"),"+")," ")," ")</f>
        <v xml:space="preserve"> </v>
      </c>
      <c r="AL21" s="204" t="str">
        <f>IF(ISERR(FIND(AL$4,NieStac!$S27))=FALSE(),IF(ISERR(FIND(CONCATENATE(AL$4,"+"),NieStac!$S27))=FALSE(),IF(ISERR(FIND(CONCATENATE(AL$4,"++"),NieStac!$S27))=FALSE(),IF(ISERR(FIND(CONCATENATE(AL$4,"+++"),NieStac!$S27))=FALSE(),"+++","++"),"+")," ")," ")</f>
        <v xml:space="preserve"> </v>
      </c>
      <c r="AM21" s="204" t="str">
        <f>IF(ISERR(FIND(AM$4,NieStac!$S27))=FALSE(),IF(ISERR(FIND(CONCATENATE(AM$4,"+"),NieStac!$S27))=FALSE(),IF(ISERR(FIND(CONCATENATE(AM$4,"++"),NieStac!$S27))=FALSE(),IF(ISERR(FIND(CONCATENATE(AM$4,"+++"),NieStac!$S27))=FALSE(),"+++","++"),"+")," ")," ")</f>
        <v xml:space="preserve"> </v>
      </c>
      <c r="AN21" s="204" t="str">
        <f>IF(ISERR(FIND(AN$4,NieStac!$S27))=FALSE(),IF(ISERR(FIND(CONCATENATE(AN$4,"+"),NieStac!$S27))=FALSE(),IF(ISERR(FIND(CONCATENATE(AN$4,"++"),NieStac!$S27))=FALSE(),IF(ISERR(FIND(CONCATENATE(AN$4,"+++"),NieStac!$S27))=FALSE(),"+++","++"),"+")," ")," ")</f>
        <v xml:space="preserve"> </v>
      </c>
      <c r="AO21" s="204" t="str">
        <f>IF(ISERR(FIND(AO$4,NieStac!$S27))=FALSE(),IF(ISERR(FIND(CONCATENATE(AO$4,"+"),NieStac!$S27))=FALSE(),IF(ISERR(FIND(CONCATENATE(AO$4,"++"),NieStac!$S27))=FALSE(),IF(ISERR(FIND(CONCATENATE(AO$4,"+++"),NieStac!$S27))=FALSE(),"+++","++"),"+")," ")," ")</f>
        <v xml:space="preserve"> </v>
      </c>
      <c r="AP21" s="204" t="str">
        <f>IF(ISERR(FIND(AP$4,NieStac!$S27))=FALSE(),IF(ISERR(FIND(CONCATENATE(AP$4,"+"),NieStac!$S27))=FALSE(),IF(ISERR(FIND(CONCATENATE(AP$4,"++"),NieStac!$S27))=FALSE(),IF(ISERR(FIND(CONCATENATE(AP$4,"+++"),NieStac!$S27))=FALSE(),"+++","++"),"+")," ")," ")</f>
        <v xml:space="preserve"> </v>
      </c>
      <c r="AQ21" s="204" t="str">
        <f>IF(ISERR(FIND(AQ$4,NieStac!$S27))=FALSE(),IF(ISERR(FIND(CONCATENATE(AQ$4,"+"),NieStac!$S27))=FALSE(),IF(ISERR(FIND(CONCATENATE(AQ$4,"++"),NieStac!$S27))=FALSE(),IF(ISERR(FIND(CONCATENATE(AQ$4,"+++"),NieStac!$S27))=FALSE(),"+++","++"),"+")," ")," ")</f>
        <v xml:space="preserve"> </v>
      </c>
      <c r="AR21" s="204" t="str">
        <f>IF(ISERR(FIND(AR$4,NieStac!$S27))=FALSE(),IF(ISERR(FIND(CONCATENATE(AR$4,"+"),NieStac!$S27))=FALSE(),IF(ISERR(FIND(CONCATENATE(AR$4,"++"),NieStac!$S27))=FALSE(),IF(ISERR(FIND(CONCATENATE(AR$4,"+++"),NieStac!$S27))=FALSE(),"+++","++"),"+")," ")," ")</f>
        <v xml:space="preserve"> </v>
      </c>
      <c r="AS21" s="204" t="str">
        <f>IF(ISERR(FIND(AS$4,NieStac!$S27))=FALSE(),IF(ISERR(FIND(CONCATENATE(AS$4,"+"),NieStac!$S27))=FALSE(),IF(ISERR(FIND(CONCATENATE(AS$4,"++"),NieStac!$S27))=FALSE(),IF(ISERR(FIND(CONCATENATE(AS$4,"+++"),NieStac!$S27))=FALSE(),"+++","++"),"+")," ")," ")</f>
        <v xml:space="preserve"> </v>
      </c>
      <c r="AT21" s="204" t="str">
        <f>IF(ISERR(FIND(AT$4,NieStac!$S27))=FALSE(),IF(ISERR(FIND(CONCATENATE(AT$4,"+"),NieStac!$S27))=FALSE(),IF(ISERR(FIND(CONCATENATE(AT$4,"++"),NieStac!$S27))=FALSE(),IF(ISERR(FIND(CONCATENATE(AT$4,"+++"),NieStac!$S27))=FALSE(),"+++","++"),"+")," ")," ")</f>
        <v xml:space="preserve"> </v>
      </c>
      <c r="AU21" s="204" t="str">
        <f>IF(ISERR(FIND(AU$4,NieStac!$S27))=FALSE(),IF(ISERR(FIND(CONCATENATE(AU$4,"+"),NieStac!$S27))=FALSE(),IF(ISERR(FIND(CONCATENATE(AU$4,"++"),NieStac!$S27))=FALSE(),IF(ISERR(FIND(CONCATENATE(AU$4,"+++"),NieStac!$S27))=FALSE(),"+++","++"),"+")," ")," ")</f>
        <v xml:space="preserve"> </v>
      </c>
      <c r="AV21" s="206" t="str">
        <f>NieStac!C27</f>
        <v>Semestr 2:</v>
      </c>
      <c r="AW21" s="204" t="str">
        <f>IF(ISERR(FIND(AW$4,NieStac!$T27))=FALSE(),IF(ISERR(FIND(CONCATENATE(AW$4,"+"),NieStac!$T27))=FALSE(),IF(ISERR(FIND(CONCATENATE(AW$4,"++"),NieStac!$T27))=FALSE(),IF(ISERR(FIND(CONCATENATE(AW$4,"+++"),NieStac!$T27))=FALSE(),"+++","++"),"+")," ")," ")</f>
        <v xml:space="preserve"> </v>
      </c>
      <c r="AX21" s="204" t="str">
        <f>IF(ISERR(FIND(AX$4,NieStac!$T27))=FALSE(),IF(ISERR(FIND(CONCATENATE(AX$4,"+"),NieStac!$T27))=FALSE(),IF(ISERR(FIND(CONCATENATE(AX$4,"++"),NieStac!$T27))=FALSE(),IF(ISERR(FIND(CONCATENATE(AX$4,"+++"),NieStac!$T27))=FALSE(),"+++","++"),"+")," ")," ")</f>
        <v xml:space="preserve"> </v>
      </c>
      <c r="AY21" s="204" t="str">
        <f>IF(ISERR(FIND(AY$4,NieStac!$T27))=FALSE(),IF(ISERR(FIND(CONCATENATE(AY$4,"+"),NieStac!$T27))=FALSE(),IF(ISERR(FIND(CONCATENATE(AY$4,"++"),NieStac!$T27))=FALSE(),IF(ISERR(FIND(CONCATENATE(AY$4,"+++"),NieStac!$T27))=FALSE(),"+++","++"),"+")," ")," ")</f>
        <v xml:space="preserve"> </v>
      </c>
      <c r="AZ21" s="204" t="str">
        <f>IF(ISERR(FIND(AZ$4,NieStac!$T27))=FALSE(),IF(ISERR(FIND(CONCATENATE(AZ$4,"+"),NieStac!$T27))=FALSE(),IF(ISERR(FIND(CONCATENATE(AZ$4,"++"),NieStac!$T27))=FALSE(),IF(ISERR(FIND(CONCATENATE(AZ$4,"+++"),NieStac!$T27))=FALSE(),"+++","++"),"+")," ")," ")</f>
        <v xml:space="preserve"> </v>
      </c>
      <c r="BA21" s="204" t="str">
        <f>IF(ISERR(FIND(BA$4,NieStac!$T27))=FALSE(),IF(ISERR(FIND(CONCATENATE(BA$4,"+"),NieStac!$T27))=FALSE(),IF(ISERR(FIND(CONCATENATE(BA$4,"++"),NieStac!$T27))=FALSE(),IF(ISERR(FIND(CONCATENATE(BA$4,"+++"),NieStac!$T27))=FALSE(),"+++","++"),"+")," ")," ")</f>
        <v xml:space="preserve"> </v>
      </c>
      <c r="BB21" s="204" t="str">
        <f>IF(ISERR(FIND(BB$4,NieStac!$T27))=FALSE(),IF(ISERR(FIND(CONCATENATE(BB$4,"+"),NieStac!$T27))=FALSE(),IF(ISERR(FIND(CONCATENATE(BB$4,"++"),NieStac!$T27))=FALSE(),IF(ISERR(FIND(CONCATENATE(BB$4,"+++"),NieStac!$T27))=FALSE(),"+++","++"),"+")," ")," ")</f>
        <v xml:space="preserve"> </v>
      </c>
      <c r="BC21" s="204" t="str">
        <f>IF(ISERR(FIND(BC$4,NieStac!$T27))=0,IF(ISERR(FIND(CONCATENATE(BC$4,"+"),NieStac!$T27))=0,IF(ISERR(FIND(CONCATENATE(BC$4,"++"),NieStac!$T27))=0,IF(ISERR(FIND(CONCATENATE(BC$4,"+++"),NieStac!$T27))=0,"+++","++"),"+"),"-"),"-")</f>
        <v>-</v>
      </c>
      <c r="BD21" s="204"/>
      <c r="BE21" s="204"/>
    </row>
    <row r="22" spans="1:57" ht="12.75" hidden="1" customHeight="1">
      <c r="A22" s="203" t="str">
        <f>NieStac!C28</f>
        <v>Moduł kształcenia</v>
      </c>
      <c r="B22" s="204" t="str">
        <f>IF(ISERR(FIND(B$4,NieStac!$R28))=FALSE(),IF(ISERR(FIND(CONCATENATE(B$4,"+"),NieStac!$R28))=FALSE(),IF(ISERR(FIND(CONCATENATE(B$4,"++"),NieStac!$R28))=FALSE(),IF(ISERR(FIND(CONCATENATE(B$4,"+++"),NieStac!$R28))=FALSE(),"+++","++"),"+"),"+")," ")</f>
        <v xml:space="preserve"> </v>
      </c>
      <c r="C22" s="204" t="str">
        <f>IF(ISERR(FIND(C$4,NieStac!$R28))=FALSE(),IF(ISERR(FIND(CONCATENATE(C$4,"+"),NieStac!$R28))=FALSE(),IF(ISERR(FIND(CONCATENATE(C$4,"++"),NieStac!$R28))=FALSE(),IF(ISERR(FIND(CONCATENATE(C$4,"+++"),NieStac!$R28))=FALSE(),"+++","++"),"+"),"+")," ")</f>
        <v xml:space="preserve"> </v>
      </c>
      <c r="D22" s="204" t="str">
        <f>IF(ISERR(FIND(D$4,NieStac!$R28))=FALSE(),IF(ISERR(FIND(CONCATENATE(D$4,"+"),NieStac!$R28))=FALSE(),IF(ISERR(FIND(CONCATENATE(D$4,"++"),NieStac!$R28))=FALSE(),IF(ISERR(FIND(CONCATENATE(D$4,"+++"),NieStac!$R28))=FALSE(),"+++","++"),"+"),"+")," ")</f>
        <v xml:space="preserve"> </v>
      </c>
      <c r="E22" s="204" t="str">
        <f>IF(ISERR(FIND(E$4,NieStac!$R28))=FALSE(),IF(ISERR(FIND(CONCATENATE(E$4,"+"),NieStac!$R28))=FALSE(),IF(ISERR(FIND(CONCATENATE(E$4,"++"),NieStac!$R28))=FALSE(),IF(ISERR(FIND(CONCATENATE(E$4,"+++"),NieStac!$R28))=FALSE(),"+++","++"),"+"),"+")," ")</f>
        <v xml:space="preserve"> </v>
      </c>
      <c r="F22" s="204" t="str">
        <f>IF(ISERR(FIND(F$4,NieStac!$R28))=FALSE(),IF(ISERR(FIND(CONCATENATE(F$4,"+"),NieStac!$R28))=FALSE(),IF(ISERR(FIND(CONCATENATE(F$4,"++"),NieStac!$R28))=FALSE(),IF(ISERR(FIND(CONCATENATE(F$4,"+++"),NieStac!$R28))=FALSE(),"+++","++"),"+"),"+")," ")</f>
        <v xml:space="preserve"> </v>
      </c>
      <c r="G22" s="204" t="str">
        <f>IF(ISERR(FIND(G$4,NieStac!$R28))=FALSE(),IF(ISERR(FIND(CONCATENATE(G$4,"+"),NieStac!$R28))=FALSE(),IF(ISERR(FIND(CONCATENATE(G$4,"++"),NieStac!$R28))=FALSE(),IF(ISERR(FIND(CONCATENATE(G$4,"+++"),NieStac!$R28))=FALSE(),"+++","++"),"+"),"+")," ")</f>
        <v xml:space="preserve"> </v>
      </c>
      <c r="H22" s="204" t="str">
        <f>IF(ISERR(FIND(H$4,NieStac!$R28))=FALSE(),IF(ISERR(FIND(CONCATENATE(H$4,"+"),NieStac!$R28))=FALSE(),IF(ISERR(FIND(CONCATENATE(H$4,"++"),NieStac!$R28))=FALSE(),IF(ISERR(FIND(CONCATENATE(H$4,"+++"),NieStac!$R28))=FALSE(),"+++","++"),"+"),"+")," ")</f>
        <v xml:space="preserve"> </v>
      </c>
      <c r="I22" s="204" t="str">
        <f>IF(ISERR(FIND(I$4,NieStac!$R28))=FALSE(),IF(ISERR(FIND(CONCATENATE(I$4,"+"),NieStac!$R28))=FALSE(),IF(ISERR(FIND(CONCATENATE(I$4,"++"),NieStac!$R28))=FALSE(),IF(ISERR(FIND(CONCATENATE(I$4,"+++"),NieStac!$R28))=FALSE(),"+++","++"),"+"),"+")," ")</f>
        <v xml:space="preserve"> </v>
      </c>
      <c r="J22" s="204" t="str">
        <f>IF(ISERR(FIND(J$4,NieStac!$R28))=FALSE(),IF(ISERR(FIND(CONCATENATE(J$4,"+"),NieStac!$R28))=FALSE(),IF(ISERR(FIND(CONCATENATE(J$4,"++"),NieStac!$R28))=FALSE(),IF(ISERR(FIND(CONCATENATE(J$4,"+++"),NieStac!$R28))=FALSE(),"+++","++"),"+"),"+")," ")</f>
        <v xml:space="preserve"> </v>
      </c>
      <c r="K22" s="204" t="str">
        <f>IF(ISERR(FIND(K$4,NieStac!$R28))=FALSE(),IF(ISERR(FIND(CONCATENATE(K$4,"+"),NieStac!$R28))=FALSE(),IF(ISERR(FIND(CONCATENATE(K$4,"++"),NieStac!$R28))=FALSE(),IF(ISERR(FIND(CONCATENATE(K$4,"+++"),NieStac!$R28))=FALSE(),"+++","++"),"+"),"+")," ")</f>
        <v xml:space="preserve"> </v>
      </c>
      <c r="L22" s="204" t="str">
        <f>IF(ISERR(FIND(L$4,NieStac!$R28))=FALSE(),IF(ISERR(FIND(CONCATENATE(L$4,"+"),NieStac!$R28))=FALSE(),IF(ISERR(FIND(CONCATENATE(L$4,"++"),NieStac!$R28))=FALSE(),IF(ISERR(FIND(CONCATENATE(L$4,"+++"),NieStac!$R28))=FALSE(),"+++","++"),"+"),"+")," ")</f>
        <v xml:space="preserve"> </v>
      </c>
      <c r="M22" s="204" t="str">
        <f>IF(ISERR(FIND(M$4,NieStac!$R28))=FALSE(),IF(ISERR(FIND(CONCATENATE(M$4,"+"),NieStac!$R28))=FALSE(),IF(ISERR(FIND(CONCATENATE(M$4,"++"),NieStac!$R28))=FALSE(),IF(ISERR(FIND(CONCATENATE(M$4,"+++"),NieStac!$R28))=FALSE(),"+++","++"),"+"),"+")," ")</f>
        <v xml:space="preserve"> </v>
      </c>
      <c r="N22" s="204" t="str">
        <f>IF(ISERR(FIND(N$4,NieStac!$R28))=FALSE(),IF(ISERR(FIND(CONCATENATE(N$4,"+"),NieStac!$R28))=FALSE(),IF(ISERR(FIND(CONCATENATE(N$4,"++"),NieStac!$R28))=FALSE(),IF(ISERR(FIND(CONCATENATE(N$4,"+++"),NieStac!$R28))=FALSE(),"+++","++"),"+"),"+")," ")</f>
        <v xml:space="preserve"> </v>
      </c>
      <c r="O22" s="204" t="str">
        <f>IF(ISERR(FIND(O$4,NieStac!$R28))=FALSE(),IF(ISERR(FIND(CONCATENATE(O$4,"+"),NieStac!$R28))=FALSE(),IF(ISERR(FIND(CONCATENATE(O$4,"++"),NieStac!$R28))=FALSE(),IF(ISERR(FIND(CONCATENATE(O$4,"+++"),NieStac!$R28))=FALSE(),"+++","++"),"+"),"+")," ")</f>
        <v xml:space="preserve"> </v>
      </c>
      <c r="P22" s="204" t="str">
        <f>IF(ISERR(FIND(P$4,NieStac!$R28))=FALSE(),IF(ISERR(FIND(CONCATENATE(P$4,"+"),NieStac!$R28))=FALSE(),IF(ISERR(FIND(CONCATENATE(P$4,"++"),NieStac!$R28))=FALSE(),IF(ISERR(FIND(CONCATENATE(P$4,"+++"),NieStac!$R28))=FALSE(),"+++","++"),"+"),"+")," ")</f>
        <v xml:space="preserve"> </v>
      </c>
      <c r="Q22" s="204" t="str">
        <f>IF(ISERR(FIND(Q$4,NieStac!$R28))=FALSE(),IF(ISERR(FIND(CONCATENATE(Q$4,"+"),NieStac!$R28))=FALSE(),IF(ISERR(FIND(CONCATENATE(Q$4,"++"),NieStac!$R28))=FALSE(),IF(ISERR(FIND(CONCATENATE(Q$4,"+++"),NieStac!$R28))=FALSE(),"+++","++"),"+"),"+")," ")</f>
        <v xml:space="preserve"> </v>
      </c>
      <c r="R22" s="204" t="str">
        <f>IF(ISERR(FIND(R$4,NieStac!$R28))=FALSE(),IF(ISERR(FIND(CONCATENATE(R$4,"+"),NieStac!$R28))=FALSE(),IF(ISERR(FIND(CONCATENATE(R$4,"++"),NieStac!$R28))=FALSE(),IF(ISERR(FIND(CONCATENATE(R$4,"+++"),NieStac!$R28))=FALSE(),"+++","++"),"+"),"+")," ")</f>
        <v xml:space="preserve"> </v>
      </c>
      <c r="S22" s="204" t="str">
        <f>IF(ISERR(FIND(S$4,NieStac!$R28))=FALSE(),IF(ISERR(FIND(CONCATENATE(S$4,"+"),NieStac!$R28))=FALSE(),IF(ISERR(FIND(CONCATENATE(S$4,"++"),NieStac!$R28))=FALSE(),IF(ISERR(FIND(CONCATENATE(S$4,"+++"),NieStac!$R28))=FALSE(),"+++","++"),"+"),"+")," ")</f>
        <v xml:space="preserve"> </v>
      </c>
      <c r="T22" s="205" t="str">
        <f>NieStac!C28</f>
        <v>Moduł kształcenia</v>
      </c>
      <c r="U22" s="204" t="str">
        <f>IF(ISERR(FIND(U$4,NieStac!$S28))=FALSE(),IF(ISERR(FIND(CONCATENATE(U$4,"+"),NieStac!$S28))=FALSE(),IF(ISERR(FIND(CONCATENATE(U$4,"++"),NieStac!$S28))=FALSE(),IF(ISERR(FIND(CONCATENATE(U$4,"+++"),NieStac!$S28))=FALSE(),"+++","++"),"+"),"-"),"-")</f>
        <v>-</v>
      </c>
      <c r="V22" s="204" t="str">
        <f>IF(ISERR(FIND(V$4,NieStac!$S28))=FALSE(),IF(ISERR(FIND(CONCATENATE(V$4,"+"),NieStac!$S28))=FALSE(),IF(ISERR(FIND(CONCATENATE(V$4,"++"),NieStac!$S28))=FALSE(),IF(ISERR(FIND(CONCATENATE(V$4,"+++"),NieStac!$S28))=FALSE(),"+++","++"),"+"),"-"),"-")</f>
        <v>-</v>
      </c>
      <c r="W22" s="204" t="str">
        <f>IF(ISERR(FIND(W$4,NieStac!$S28))=FALSE(),IF(ISERR(FIND(CONCATENATE(W$4,"+"),NieStac!$S28))=FALSE(),IF(ISERR(FIND(CONCATENATE(W$4,"++"),NieStac!$S28))=FALSE(),IF(ISERR(FIND(CONCATENATE(W$4,"+++"),NieStac!$S28))=FALSE(),"+++","++"),"+"),"-"),"-")</f>
        <v>-</v>
      </c>
      <c r="X22" s="204" t="str">
        <f>IF(ISERR(FIND(X$4,NieStac!$S28))=FALSE(),IF(ISERR(FIND(CONCATENATE(X$4,"+"),NieStac!$S28))=FALSE(),IF(ISERR(FIND(CONCATENATE(X$4,"++"),NieStac!$S28))=FALSE(),IF(ISERR(FIND(CONCATENATE(X$4,"+++"),NieStac!$S28))=FALSE(),"+++","++"),"+"),"-"),"-")</f>
        <v>-</v>
      </c>
      <c r="Y22" s="204" t="str">
        <f>IF(ISERR(FIND(Y$4,NieStac!$S28))=FALSE(),IF(ISERR(FIND(CONCATENATE(Y$4,"+"),NieStac!$S28))=FALSE(),IF(ISERR(FIND(CONCATENATE(Y$4,"++"),NieStac!$S28))=FALSE(),IF(ISERR(FIND(CONCATENATE(Y$4,"+++"),NieStac!$S28))=FALSE(),"+++","++"),"+"),"-"),"-")</f>
        <v>-</v>
      </c>
      <c r="Z22" s="204" t="str">
        <f>IF(ISERR(FIND(Z$4,NieStac!$S28))=FALSE(),IF(ISERR(FIND(CONCATENATE(Z$4,"+"),NieStac!$S28))=FALSE(),IF(ISERR(FIND(CONCATENATE(Z$4,"++"),NieStac!$S28))=FALSE(),IF(ISERR(FIND(CONCATENATE(Z$4,"+++"),NieStac!$S28))=FALSE(),"+++","++"),"+"),"-"),"-")</f>
        <v>-</v>
      </c>
      <c r="AA22" s="204" t="str">
        <f>IF(ISERR(FIND(AA$4,NieStac!$S28))=FALSE(),IF(ISERR(FIND(CONCATENATE(AA$4,"+"),NieStac!$S28))=FALSE(),IF(ISERR(FIND(CONCATENATE(AA$4,"++"),NieStac!$S28))=FALSE(),IF(ISERR(FIND(CONCATENATE(AA$4,"+++"),NieStac!$S28))=FALSE(),"+++","++"),"+"),"-"),"-")</f>
        <v>-</v>
      </c>
      <c r="AB22" s="204" t="str">
        <f>IF(ISERR(FIND(AB$4,NieStac!$S28))=FALSE(),IF(ISERR(FIND(CONCATENATE(AB$4,"+"),NieStac!$S28))=FALSE(),IF(ISERR(FIND(CONCATENATE(AB$4,"++"),NieStac!$S28))=FALSE(),IF(ISERR(FIND(CONCATENATE(AB$4,"+++"),NieStac!$S28))=FALSE(),"+++","++"),"+"),"-"),"-")</f>
        <v>-</v>
      </c>
      <c r="AC22" s="204" t="str">
        <f>IF(ISERR(FIND(AC$4,NieStac!$S28))=FALSE(),IF(ISERR(FIND(CONCATENATE(AC$4,"+"),NieStac!$S28))=FALSE(),IF(ISERR(FIND(CONCATENATE(AC$4,"++"),NieStac!$S28))=FALSE(),IF(ISERR(FIND(CONCATENATE(AC$4,"+++"),NieStac!$S28))=FALSE(),"+++","++"),"+"),"-"),"-")</f>
        <v>-</v>
      </c>
      <c r="AD22" s="204" t="str">
        <f>IF(ISERR(FIND(AD$4,NieStac!$S28))=FALSE(),IF(ISERR(FIND(CONCATENATE(AD$4,"+"),NieStac!$S28))=FALSE(),IF(ISERR(FIND(CONCATENATE(AD$4,"++"),NieStac!$S28))=FALSE(),IF(ISERR(FIND(CONCATENATE(AD$4,"+++"),NieStac!$S28))=FALSE(),"+++","++"),"+"),"-"),"-")</f>
        <v>-</v>
      </c>
      <c r="AE22" s="204" t="str">
        <f>IF(ISERR(FIND(AE$4,NieStac!$S28))=FALSE(),IF(ISERR(FIND(CONCATENATE(AE$4,"+"),NieStac!$S28))=FALSE(),IF(ISERR(FIND(CONCATENATE(AE$4,"++"),NieStac!$S28))=FALSE(),IF(ISERR(FIND(CONCATENATE(AE$4,"+++"),NieStac!$S28))=FALSE(),"+++","++"),"+"),"-"),"-")</f>
        <v>-</v>
      </c>
      <c r="AF22" s="204" t="str">
        <f>IF(ISERR(FIND(AF$4,NieStac!$S28))=FALSE(),IF(ISERR(FIND(CONCATENATE(AF$4,"+"),NieStac!$S28))=FALSE(),IF(ISERR(FIND(CONCATENATE(AF$4,"++"),NieStac!$S28))=FALSE(),IF(ISERR(FIND(CONCATENATE(AF$4,"+++"),NieStac!$S28))=FALSE(),"+++","++"),"+"),"-"),"-")</f>
        <v>-</v>
      </c>
      <c r="AG22" s="204" t="str">
        <f>IF(ISERR(FIND(AG$4,NieStac!$S28))=FALSE(),IF(ISERR(FIND(CONCATENATE(AG$4,"+"),NieStac!$S28))=FALSE(),IF(ISERR(FIND(CONCATENATE(AG$4,"++"),NieStac!$S28))=FALSE(),IF(ISERR(FIND(CONCATENATE(AG$4,"+++"),NieStac!$S28))=FALSE(),"+++","++"),"+"),"-"),"-")</f>
        <v>-</v>
      </c>
      <c r="AH22" s="204" t="str">
        <f>IF(ISERR(FIND(AH$4,NieStac!$S28))=FALSE(),IF(ISERR(FIND(CONCATENATE(AH$4,"+"),NieStac!$S28))=FALSE(),IF(ISERR(FIND(CONCATENATE(AH$4,"++"),NieStac!$S28))=FALSE(),IF(ISERR(FIND(CONCATENATE(AH$4,"+++"),NieStac!$S28))=FALSE(),"+++","++"),"+"),"-"),"-")</f>
        <v>-</v>
      </c>
      <c r="AI22" s="204" t="str">
        <f>IF(ISERR(FIND(AI$4,NieStac!$S28))=FALSE(),IF(ISERR(FIND(CONCATENATE(AI$4,"+"),NieStac!$S28))=FALSE(),IF(ISERR(FIND(CONCATENATE(AI$4,"++"),NieStac!$S28))=FALSE(),IF(ISERR(FIND(CONCATENATE(AI$4,"+++"),NieStac!$S28))=FALSE(),"+++","++"),"+"),"-"),"-")</f>
        <v>-</v>
      </c>
      <c r="AJ22" s="204" t="str">
        <f>IF(ISERR(FIND(AJ$4,NieStac!$S28))=FALSE(),IF(ISERR(FIND(CONCATENATE(AJ$4,"+"),NieStac!$S28))=FALSE(),IF(ISERR(FIND(CONCATENATE(AJ$4,"++"),NieStac!$S28))=FALSE(),IF(ISERR(FIND(CONCATENATE(AJ$4,"+++"),NieStac!$S28))=FALSE(),"+++","++"),"+"),"-"),"-")</f>
        <v>-</v>
      </c>
      <c r="AK22" s="204" t="str">
        <f>IF(ISERR(FIND(AK$4,NieStac!$S28))=FALSE(),IF(ISERR(FIND(CONCATENATE(AK$4,"+"),NieStac!$S28))=FALSE(),IF(ISERR(FIND(CONCATENATE(AK$4,"++"),NieStac!$S28))=FALSE(),IF(ISERR(FIND(CONCATENATE(AK$4,"+++"),NieStac!$S28))=FALSE(),"+++","++"),"+"),"-"),"-")</f>
        <v>-</v>
      </c>
      <c r="AL22" s="204" t="str">
        <f>IF(ISERR(FIND(AL$4,NieStac!$S28))=FALSE(),IF(ISERR(FIND(CONCATENATE(AL$4,"+"),NieStac!$S28))=FALSE(),IF(ISERR(FIND(CONCATENATE(AL$4,"++"),NieStac!$S28))=FALSE(),IF(ISERR(FIND(CONCATENATE(AL$4,"+++"),NieStac!$S28))=FALSE(),"+++","++"),"+"),"-"),"-")</f>
        <v>-</v>
      </c>
      <c r="AM22" s="204" t="str">
        <f>IF(ISERR(FIND(AM$4,NieStac!$S28))=FALSE(),IF(ISERR(FIND(CONCATENATE(AM$4,"+"),NieStac!$S28))=FALSE(),IF(ISERR(FIND(CONCATENATE(AM$4,"++"),NieStac!$S28))=FALSE(),IF(ISERR(FIND(CONCATENATE(AM$4,"+++"),NieStac!$S28))=FALSE(),"+++","++"),"+"),"-"),"-")</f>
        <v>-</v>
      </c>
      <c r="AN22" s="204" t="str">
        <f>IF(ISERR(FIND(AN$4,NieStac!$S28))=FALSE(),IF(ISERR(FIND(CONCATENATE(AN$4,"+"),NieStac!$S28))=FALSE(),IF(ISERR(FIND(CONCATENATE(AN$4,"++"),NieStac!$S28))=FALSE(),IF(ISERR(FIND(CONCATENATE(AN$4,"+++"),NieStac!$S28))=FALSE(),"+++","++"),"+"),"-"),"-")</f>
        <v>-</v>
      </c>
      <c r="AO22" s="204" t="str">
        <f>IF(ISERR(FIND(AO$4,NieStac!$S28))=FALSE(),IF(ISERR(FIND(CONCATENATE(AO$4,"+"),NieStac!$S28))=FALSE(),IF(ISERR(FIND(CONCATENATE(AO$4,"++"),NieStac!$S28))=FALSE(),IF(ISERR(FIND(CONCATENATE(AO$4,"+++"),NieStac!$S28))=FALSE(),"+++","++"),"+"),"-"),"-")</f>
        <v>-</v>
      </c>
      <c r="AP22" s="204" t="str">
        <f>IF(ISERR(FIND(AP$4,NieStac!$S28))=FALSE(),IF(ISERR(FIND(CONCATENATE(AP$4,"+"),NieStac!$S28))=FALSE(),IF(ISERR(FIND(CONCATENATE(AP$4,"++"),NieStac!$S28))=FALSE(),IF(ISERR(FIND(CONCATENATE(AP$4,"+++"),NieStac!$S28))=FALSE(),"+++","++"),"+"),"-"),"-")</f>
        <v>-</v>
      </c>
      <c r="AQ22" s="204" t="str">
        <f>IF(ISERR(FIND(AQ$4,NieStac!$S28))=FALSE(),IF(ISERR(FIND(CONCATENATE(AQ$4,"+"),NieStac!$S28))=FALSE(),IF(ISERR(FIND(CONCATENATE(AQ$4,"++"),NieStac!$S28))=FALSE(),IF(ISERR(FIND(CONCATENATE(AQ$4,"+++"),NieStac!$S28))=FALSE(),"+++","++"),"+"),"-"),"-")</f>
        <v>-</v>
      </c>
      <c r="AR22" s="204"/>
      <c r="AS22" s="204"/>
      <c r="AT22" s="204"/>
      <c r="AU22" s="204"/>
      <c r="AV22" s="205" t="str">
        <f>NieStac!C28</f>
        <v>Moduł kształcenia</v>
      </c>
      <c r="AW22" s="204" t="str">
        <f>IF(ISERR(FIND(AW$4,NieStac!$T28))=FALSE(),IF(ISERR(FIND(CONCATENATE(AW$4,"+"),NieStac!$T28))=FALSE(),IF(ISERR(FIND(CONCATENATE(AW$4,"++"),NieStac!$T28))=FALSE(),IF(ISERR(FIND(CONCATENATE(AW$4,"+++"),NieStac!$T28))=FALSE(),"+++","++"),"+"),"-"),"-")</f>
        <v>-</v>
      </c>
      <c r="AX22" s="204" t="str">
        <f>IF(ISERR(FIND(AX$4,NieStac!$T28))=FALSE(),IF(ISERR(FIND(CONCATENATE(AX$4,"+"),NieStac!$T28))=FALSE(),IF(ISERR(FIND(CONCATENATE(AX$4,"++"),NieStac!$T28))=FALSE(),IF(ISERR(FIND(CONCATENATE(AX$4,"+++"),NieStac!$T28))=FALSE(),"+++","++"),"+"),"-"),"-")</f>
        <v>-</v>
      </c>
      <c r="AY22" s="204" t="str">
        <f>IF(ISERR(FIND(AY$4,NieStac!$T28))=FALSE(),IF(ISERR(FIND(CONCATENATE(AY$4,"+"),NieStac!$T28))=FALSE(),IF(ISERR(FIND(CONCATENATE(AY$4,"++"),NieStac!$T28))=FALSE(),IF(ISERR(FIND(CONCATENATE(AY$4,"+++"),NieStac!$T28))=FALSE(),"+++","++"),"+"),"-"),"-")</f>
        <v>-</v>
      </c>
      <c r="AZ22" s="204" t="str">
        <f>IF(ISERR(FIND(AZ$4,NieStac!$T28))=FALSE(),IF(ISERR(FIND(CONCATENATE(AZ$4,"+"),NieStac!$T28))=FALSE(),IF(ISERR(FIND(CONCATENATE(AZ$4,"++"),NieStac!$T28))=FALSE(),IF(ISERR(FIND(CONCATENATE(AZ$4,"+++"),NieStac!$T28))=FALSE(),"+++","++"),"+"),"-"),"-")</f>
        <v>-</v>
      </c>
      <c r="BA22" s="204" t="str">
        <f>IF(ISERR(FIND(BA$4,NieStac!$T28))=FALSE(),IF(ISERR(FIND(CONCATENATE(BA$4,"+"),NieStac!$T28))=FALSE(),IF(ISERR(FIND(CONCATENATE(BA$4,"++"),NieStac!$T28))=FALSE(),IF(ISERR(FIND(CONCATENATE(BA$4,"+++"),NieStac!$T28))=FALSE(),"+++","++"),"+"),"-"),"-")</f>
        <v>-</v>
      </c>
      <c r="BB22" s="204" t="str">
        <f>IF(ISERR(FIND(BB$4,NieStac!$T28))=FALSE(),IF(ISERR(FIND(CONCATENATE(BB$4,"+"),NieStac!$T28))=FALSE(),IF(ISERR(FIND(CONCATENATE(BB$4,"++"),NieStac!$T28))=FALSE(),IF(ISERR(FIND(CONCATENATE(BB$4,"+++"),NieStac!$T28))=FALSE(),"+++","++"),"+"),"-"),"-")</f>
        <v>-</v>
      </c>
      <c r="BC22" s="204" t="str">
        <f>IF(ISERR(FIND(BC$4,NieStac!$T28))=0,IF(ISERR(FIND(CONCATENATE(BC$4,"+"),NieStac!$T28))=0,IF(ISERR(FIND(CONCATENATE(BC$4,"++"),NieStac!$T28))=0,IF(ISERR(FIND(CONCATENATE(BC$4,"+++"),NieStac!$T28))=0,"+++","++"),"+"),"-"),"-")</f>
        <v>-</v>
      </c>
      <c r="BD22" s="204"/>
      <c r="BE22" s="204"/>
    </row>
    <row r="23" spans="1:57" ht="12.75" customHeight="1">
      <c r="A23" s="203" t="str">
        <f>NieStac!C29</f>
        <v>Przedmiot obieralny 1: 
a) Systemy automatyki budynków 
b) Systemy automatyki przemysłowej</v>
      </c>
      <c r="B23" s="204" t="str">
        <f>IF(ISERR(FIND(B$4,NieStac!$R29))=FALSE(),IF(ISERR(FIND(CONCATENATE(B$4,"+"),NieStac!$R29))=FALSE(),IF(ISERR(FIND(CONCATENATE(B$4,"++"),NieStac!$R29))=FALSE(),IF(ISERR(FIND(CONCATENATE(B$4,"+++"),NieStac!$R29))=FALSE(),"+++","++"),"+")," ")," ")</f>
        <v xml:space="preserve"> </v>
      </c>
      <c r="C23" s="204" t="str">
        <f>IF(ISERR(FIND(C$4,NieStac!$R29))=FALSE(),IF(ISERR(FIND(CONCATENATE(C$4,"+"),NieStac!$R29))=FALSE(),IF(ISERR(FIND(CONCATENATE(C$4,"++"),NieStac!$R29))=FALSE(),IF(ISERR(FIND(CONCATENATE(C$4,"+++"),NieStac!$R29))=FALSE(),"+++","++"),"+")," ")," ")</f>
        <v xml:space="preserve"> </v>
      </c>
      <c r="D23" s="204" t="str">
        <f>IF(ISERR(FIND(D$4,NieStac!$R29))=FALSE(),IF(ISERR(FIND(CONCATENATE(D$4,"+"),NieStac!$R29))=FALSE(),IF(ISERR(FIND(CONCATENATE(D$4,"++"),NieStac!$R29))=FALSE(),IF(ISERR(FIND(CONCATENATE(D$4,"+++"),NieStac!$R29))=FALSE(),"+++","++"),"+")," ")," ")</f>
        <v>+++</v>
      </c>
      <c r="E23" s="204" t="str">
        <f>IF(ISERR(FIND(E$4,NieStac!$R29))=FALSE(),IF(ISERR(FIND(CONCATENATE(E$4,"+"),NieStac!$R29))=FALSE(),IF(ISERR(FIND(CONCATENATE(E$4,"++"),NieStac!$R29))=FALSE(),IF(ISERR(FIND(CONCATENATE(E$4,"+++"),NieStac!$R29))=FALSE(),"+++","++"),"+")," ")," ")</f>
        <v xml:space="preserve"> </v>
      </c>
      <c r="F23" s="204" t="str">
        <f>IF(ISERR(FIND(F$4,NieStac!$R29))=FALSE(),IF(ISERR(FIND(CONCATENATE(F$4,"+"),NieStac!$R29))=FALSE(),IF(ISERR(FIND(CONCATENATE(F$4,"++"),NieStac!$R29))=FALSE(),IF(ISERR(FIND(CONCATENATE(F$4,"+++"),NieStac!$R29))=FALSE(),"+++","++"),"+")," ")," ")</f>
        <v xml:space="preserve"> </v>
      </c>
      <c r="G23" s="204" t="str">
        <f>IF(ISERR(FIND(G$4,NieStac!$R29))=FALSE(),IF(ISERR(FIND(CONCATENATE(G$4,"+"),NieStac!$R29))=FALSE(),IF(ISERR(FIND(CONCATENATE(G$4,"++"),NieStac!$R29))=FALSE(),IF(ISERR(FIND(CONCATENATE(G$4,"+++"),NieStac!$R29))=FALSE(),"+++","++"),"+")," ")," ")</f>
        <v xml:space="preserve"> </v>
      </c>
      <c r="H23" s="204" t="str">
        <f>IF(ISERR(FIND(H$4,NieStac!$R29))=FALSE(),IF(ISERR(FIND(CONCATENATE(H$4,"+"),NieStac!$R29))=FALSE(),IF(ISERR(FIND(CONCATENATE(H$4,"++"),NieStac!$R29))=FALSE(),IF(ISERR(FIND(CONCATENATE(H$4,"+++"),NieStac!$R29))=FALSE(),"+++","++"),"+")," ")," ")</f>
        <v xml:space="preserve"> </v>
      </c>
      <c r="I23" s="204" t="str">
        <f>IF(ISERR(FIND(I$4,NieStac!$R29))=FALSE(),IF(ISERR(FIND(CONCATENATE(I$4,"+"),NieStac!$R29))=FALSE(),IF(ISERR(FIND(CONCATENATE(I$4,"++"),NieStac!$R29))=FALSE(),IF(ISERR(FIND(CONCATENATE(I$4,"+++"),NieStac!$R29))=FALSE(),"+++","++"),"+")," ")," ")</f>
        <v xml:space="preserve"> </v>
      </c>
      <c r="J23" s="204" t="str">
        <f>IF(ISERR(FIND(J$4,NieStac!$R29))=FALSE(),IF(ISERR(FIND(CONCATENATE(J$4,"+"),NieStac!$R29))=FALSE(),IF(ISERR(FIND(CONCATENATE(J$4,"++"),NieStac!$R29))=FALSE(),IF(ISERR(FIND(CONCATENATE(J$4,"+++"),NieStac!$R29))=FALSE(),"+++","++"),"+")," ")," ")</f>
        <v xml:space="preserve"> </v>
      </c>
      <c r="K23" s="204" t="str">
        <f>IF(ISERR(FIND(K$4,NieStac!$R29))=FALSE(),IF(ISERR(FIND(CONCATENATE(K$4,"+"),NieStac!$R29))=FALSE(),IF(ISERR(FIND(CONCATENATE(K$4,"++"),NieStac!$R29))=FALSE(),IF(ISERR(FIND(CONCATENATE(K$4,"+++"),NieStac!$R29))=FALSE(),"+++","++"),"+")," ")," ")</f>
        <v xml:space="preserve"> </v>
      </c>
      <c r="L23" s="204" t="str">
        <f>IF(ISERR(FIND(L$4,NieStac!$R29))=FALSE(),IF(ISERR(FIND(CONCATENATE(L$4,"+"),NieStac!$R29))=FALSE(),IF(ISERR(FIND(CONCATENATE(L$4,"++"),NieStac!$R29))=FALSE(),IF(ISERR(FIND(CONCATENATE(L$4,"+++"),NieStac!$R29))=FALSE(),"+++","++"),"+")," ")," ")</f>
        <v>++</v>
      </c>
      <c r="M23" s="204" t="str">
        <f>IF(ISERR(FIND(M$4,NieStac!$R29))=FALSE(),IF(ISERR(FIND(CONCATENATE(M$4,"+"),NieStac!$R29))=FALSE(),IF(ISERR(FIND(CONCATENATE(M$4,"++"),NieStac!$R29))=FALSE(),IF(ISERR(FIND(CONCATENATE(M$4,"+++"),NieStac!$R29))=FALSE(),"+++","++"),"+")," ")," ")</f>
        <v xml:space="preserve"> </v>
      </c>
      <c r="N23" s="204" t="str">
        <f>IF(ISERR(FIND(N$4,NieStac!$R29))=FALSE(),IF(ISERR(FIND(CONCATENATE(N$4,"+"),NieStac!$R29))=FALSE(),IF(ISERR(FIND(CONCATENATE(N$4,"++"),NieStac!$R29))=FALSE(),IF(ISERR(FIND(CONCATENATE(N$4,"+++"),NieStac!$R29))=FALSE(),"+++","++"),"+")," ")," ")</f>
        <v>+</v>
      </c>
      <c r="O23" s="204" t="str">
        <f>IF(ISERR(FIND(O$4,NieStac!$R29))=FALSE(),IF(ISERR(FIND(CONCATENATE(O$4,"+"),NieStac!$R29))=FALSE(),IF(ISERR(FIND(CONCATENATE(O$4,"++"),NieStac!$R29))=FALSE(),IF(ISERR(FIND(CONCATENATE(O$4,"+++"),NieStac!$R29))=FALSE(),"+++","++"),"+")," ")," ")</f>
        <v>+</v>
      </c>
      <c r="P23" s="204" t="str">
        <f>IF(ISERR(FIND(P$4,NieStac!$R29))=FALSE(),IF(ISERR(FIND(CONCATENATE(P$4,"+"),NieStac!$R29))=FALSE(),IF(ISERR(FIND(CONCATENATE(P$4,"++"),NieStac!$R29))=FALSE(),IF(ISERR(FIND(CONCATENATE(P$4,"+++"),NieStac!$R29))=FALSE(),"+++","++"),"+")," ")," ")</f>
        <v xml:space="preserve"> </v>
      </c>
      <c r="Q23" s="204" t="str">
        <f>IF(ISERR(FIND(Q$4,NieStac!$R29))=FALSE(),IF(ISERR(FIND(CONCATENATE(Q$4,"+"),NieStac!$R29))=FALSE(),IF(ISERR(FIND(CONCATENATE(Q$4,"++"),NieStac!$R29))=FALSE(),IF(ISERR(FIND(CONCATENATE(Q$4,"+++"),NieStac!$R29))=FALSE(),"+++","++"),"+")," ")," ")</f>
        <v xml:space="preserve"> </v>
      </c>
      <c r="R23" s="204" t="str">
        <f>IF(ISERR(FIND(R$4,NieStac!$R29))=FALSE(),IF(ISERR(FIND(CONCATENATE(R$4,"+"),NieStac!$R29))=FALSE(),IF(ISERR(FIND(CONCATENATE(R$4,"++"),NieStac!$R29))=FALSE(),IF(ISERR(FIND(CONCATENATE(R$4,"+++"),NieStac!$R29))=FALSE(),"+++","++"),"+")," ")," ")</f>
        <v xml:space="preserve"> </v>
      </c>
      <c r="S23" s="204" t="str">
        <f>IF(ISERR(FIND(S$4,NieStac!$R29))=FALSE(),IF(ISERR(FIND(CONCATENATE(S$4,"+"),NieStac!$R29))=FALSE(),IF(ISERR(FIND(CONCATENATE(S$4,"++"),NieStac!$R29))=FALSE(),IF(ISERR(FIND(CONCATENATE(S$4,"+++"),NieStac!$R29))=FALSE(),"+++","++"),"+")," ")," ")</f>
        <v xml:space="preserve"> </v>
      </c>
      <c r="T23" s="205" t="str">
        <f>NieStac!C29</f>
        <v>Przedmiot obieralny 1: 
a) Systemy automatyki budynków 
b) Systemy automatyki przemysłowej</v>
      </c>
      <c r="U23" s="204" t="str">
        <f>IF(ISERR(FIND(U$4,NieStac!$S29))=FALSE(),IF(ISERR(FIND(CONCATENATE(U$4,"+"),NieStac!$S29))=FALSE(),IF(ISERR(FIND(CONCATENATE(U$4,"++"),NieStac!$S29))=FALSE(),IF(ISERR(FIND(CONCATENATE(U$4,"+++"),NieStac!$S29))=FALSE(),"+++","++"),"+")," ")," ")</f>
        <v xml:space="preserve"> </v>
      </c>
      <c r="V23" s="204" t="str">
        <f>IF(ISERR(FIND(V$4,NieStac!$S29))=FALSE(),IF(ISERR(FIND(CONCATENATE(V$4,"+"),NieStac!$S29))=FALSE(),IF(ISERR(FIND(CONCATENATE(V$4,"++"),NieStac!$S29))=FALSE(),IF(ISERR(FIND(CONCATENATE(V$4,"+++"),NieStac!$S29))=FALSE(),"+++","++"),"+")," ")," ")</f>
        <v>++</v>
      </c>
      <c r="W23" s="204" t="str">
        <f>IF(ISERR(FIND(W$4,NieStac!$S29))=FALSE(),IF(ISERR(FIND(CONCATENATE(W$4,"+"),NieStac!$S29))=FALSE(),IF(ISERR(FIND(CONCATENATE(W$4,"++"),NieStac!$S29))=FALSE(),IF(ISERR(FIND(CONCATENATE(W$4,"+++"),NieStac!$S29))=FALSE(),"+++","++"),"+")," ")," ")</f>
        <v xml:space="preserve"> </v>
      </c>
      <c r="X23" s="204" t="str">
        <f>IF(ISERR(FIND(X$4,NieStac!$S29))=FALSE(),IF(ISERR(FIND(CONCATENATE(X$4,"+"),NieStac!$S29))=FALSE(),IF(ISERR(FIND(CONCATENATE(X$4,"++"),NieStac!$S29))=FALSE(),IF(ISERR(FIND(CONCATENATE(X$4,"+++"),NieStac!$S29))=FALSE(),"+++","++"),"+")," ")," ")</f>
        <v xml:space="preserve"> </v>
      </c>
      <c r="Y23" s="204" t="str">
        <f>IF(ISERR(FIND(Y$4,NieStac!$S29))=FALSE(),IF(ISERR(FIND(CONCATENATE(Y$4,"+"),NieStac!$S29))=FALSE(),IF(ISERR(FIND(CONCATENATE(Y$4,"++"),NieStac!$S29))=FALSE(),IF(ISERR(FIND(CONCATENATE(Y$4,"+++"),NieStac!$S29))=FALSE(),"+++","++"),"+")," ")," ")</f>
        <v xml:space="preserve"> </v>
      </c>
      <c r="Z23" s="204" t="str">
        <f>IF(ISERR(FIND(Z$4,NieStac!$S29))=FALSE(),IF(ISERR(FIND(CONCATENATE(Z$4,"+"),NieStac!$S29))=FALSE(),IF(ISERR(FIND(CONCATENATE(Z$4,"++"),NieStac!$S29))=FALSE(),IF(ISERR(FIND(CONCATENATE(Z$4,"+++"),NieStac!$S29))=FALSE(),"+++","++"),"+")," ")," ")</f>
        <v xml:space="preserve"> </v>
      </c>
      <c r="AA23" s="204" t="str">
        <f>IF(ISERR(FIND(AA$4,NieStac!$S29))=FALSE(),IF(ISERR(FIND(CONCATENATE(AA$4,"+"),NieStac!$S29))=FALSE(),IF(ISERR(FIND(CONCATENATE(AA$4,"++"),NieStac!$S29))=FALSE(),IF(ISERR(FIND(CONCATENATE(AA$4,"+++"),NieStac!$S29))=FALSE(),"+++","++"),"+")," ")," ")</f>
        <v xml:space="preserve"> </v>
      </c>
      <c r="AB23" s="204" t="str">
        <f>IF(ISERR(FIND(AB$4,NieStac!$S29))=FALSE(),IF(ISERR(FIND(CONCATENATE(AB$4,"+"),NieStac!$S29))=FALSE(),IF(ISERR(FIND(CONCATENATE(AB$4,"++"),NieStac!$S29))=FALSE(),IF(ISERR(FIND(CONCATENATE(AB$4,"+++"),NieStac!$S29))=FALSE(),"+++","++"),"+")," ")," ")</f>
        <v xml:space="preserve"> </v>
      </c>
      <c r="AC23" s="204" t="str">
        <f>IF(ISERR(FIND(AC$4,NieStac!$S29))=FALSE(),IF(ISERR(FIND(CONCATENATE(AC$4,"+"),NieStac!$S29))=FALSE(),IF(ISERR(FIND(CONCATENATE(AC$4,"++"),NieStac!$S29))=FALSE(),IF(ISERR(FIND(CONCATENATE(AC$4,"+++"),NieStac!$S29))=FALSE(),"+++","++"),"+")," ")," ")</f>
        <v xml:space="preserve"> </v>
      </c>
      <c r="AD23" s="204" t="str">
        <f>IF(ISERR(FIND(AD$4,NieStac!$S29))=FALSE(),IF(ISERR(FIND(CONCATENATE(AD$4,"+"),NieStac!$S29))=FALSE(),IF(ISERR(FIND(CONCATENATE(AD$4,"++"),NieStac!$S29))=FALSE(),IF(ISERR(FIND(CONCATENATE(AD$4,"+++"),NieStac!$S29))=FALSE(),"+++","++"),"+")," ")," ")</f>
        <v xml:space="preserve"> </v>
      </c>
      <c r="AE23" s="204" t="str">
        <f>IF(ISERR(FIND(AE$4,NieStac!$S29))=FALSE(),IF(ISERR(FIND(CONCATENATE(AE$4,"+"),NieStac!$S29))=FALSE(),IF(ISERR(FIND(CONCATENATE(AE$4,"++"),NieStac!$S29))=FALSE(),IF(ISERR(FIND(CONCATENATE(AE$4,"+++"),NieStac!$S29))=FALSE(),"+++","++"),"+")," ")," ")</f>
        <v xml:space="preserve"> </v>
      </c>
      <c r="AF23" s="204" t="str">
        <f>IF(ISERR(FIND(AF$4,NieStac!$S29))=FALSE(),IF(ISERR(FIND(CONCATENATE(AF$4,"+"),NieStac!$S29))=FALSE(),IF(ISERR(FIND(CONCATENATE(AF$4,"++"),NieStac!$S29))=FALSE(),IF(ISERR(FIND(CONCATENATE(AF$4,"+++"),NieStac!$S29))=FALSE(),"+++","++"),"+")," ")," ")</f>
        <v xml:space="preserve"> </v>
      </c>
      <c r="AG23" s="204" t="str">
        <f>IF(ISERR(FIND(AG$4,NieStac!$S29))=FALSE(),IF(ISERR(FIND(CONCATENATE(AG$4,"+"),NieStac!$S29))=FALSE(),IF(ISERR(FIND(CONCATENATE(AG$4,"++"),NieStac!$S29))=FALSE(),IF(ISERR(FIND(CONCATENATE(AG$4,"+++"),NieStac!$S29))=FALSE(),"+++","++"),"+")," ")," ")</f>
        <v>+++</v>
      </c>
      <c r="AH23" s="204" t="str">
        <f>IF(ISERR(FIND(AH$4,NieStac!$S29))=FALSE(),IF(ISERR(FIND(CONCATENATE(AH$4,"+"),NieStac!$S29))=FALSE(),IF(ISERR(FIND(CONCATENATE(AH$4,"++"),NieStac!$S29))=FALSE(),IF(ISERR(FIND(CONCATENATE(AH$4,"+++"),NieStac!$S29))=FALSE(),"+++","++"),"+")," ")," ")</f>
        <v>+</v>
      </c>
      <c r="AI23" s="204" t="str">
        <f>IF(ISERR(FIND(AI$4,NieStac!$S29))=FALSE(),IF(ISERR(FIND(CONCATENATE(AI$4,"+"),NieStac!$S29))=FALSE(),IF(ISERR(FIND(CONCATENATE(AI$4,"++"),NieStac!$S29))=FALSE(),IF(ISERR(FIND(CONCATENATE(AI$4,"+++"),NieStac!$S29))=FALSE(),"+++","++"),"+")," ")," ")</f>
        <v xml:space="preserve"> </v>
      </c>
      <c r="AJ23" s="204" t="str">
        <f>IF(ISERR(FIND(AJ$4,NieStac!$S29))=FALSE(),IF(ISERR(FIND(CONCATENATE(AJ$4,"+"),NieStac!$S29))=FALSE(),IF(ISERR(FIND(CONCATENATE(AJ$4,"++"),NieStac!$S29))=FALSE(),IF(ISERR(FIND(CONCATENATE(AJ$4,"+++"),NieStac!$S29))=FALSE(),"+++","++"),"+")," ")," ")</f>
        <v xml:space="preserve"> </v>
      </c>
      <c r="AK23" s="204" t="str">
        <f>IF(ISERR(FIND(AK$4,NieStac!$S29))=FALSE(),IF(ISERR(FIND(CONCATENATE(AK$4,"+"),NieStac!$S29))=FALSE(),IF(ISERR(FIND(CONCATENATE(AK$4,"++"),NieStac!$S29))=FALSE(),IF(ISERR(FIND(CONCATENATE(AK$4,"+++"),NieStac!$S29))=FALSE(),"+++","++"),"+")," ")," ")</f>
        <v xml:space="preserve"> </v>
      </c>
      <c r="AL23" s="204" t="str">
        <f>IF(ISERR(FIND(AL$4,NieStac!$S29))=FALSE(),IF(ISERR(FIND(CONCATENATE(AL$4,"+"),NieStac!$S29))=FALSE(),IF(ISERR(FIND(CONCATENATE(AL$4,"++"),NieStac!$S29))=FALSE(),IF(ISERR(FIND(CONCATENATE(AL$4,"+++"),NieStac!$S29))=FALSE(),"+++","++"),"+")," ")," ")</f>
        <v xml:space="preserve"> </v>
      </c>
      <c r="AM23" s="204" t="str">
        <f>IF(ISERR(FIND(AM$4,NieStac!$S29))=FALSE(),IF(ISERR(FIND(CONCATENATE(AM$4,"+"),NieStac!$S29))=FALSE(),IF(ISERR(FIND(CONCATENATE(AM$4,"++"),NieStac!$S29))=FALSE(),IF(ISERR(FIND(CONCATENATE(AM$4,"+++"),NieStac!$S29))=FALSE(),"+++","++"),"+")," ")," ")</f>
        <v xml:space="preserve"> </v>
      </c>
      <c r="AN23" s="204" t="str">
        <f>IF(ISERR(FIND(AN$4,NieStac!$S29))=FALSE(),IF(ISERR(FIND(CONCATENATE(AN$4,"+"),NieStac!$S29))=FALSE(),IF(ISERR(FIND(CONCATENATE(AN$4,"++"),NieStac!$S29))=FALSE(),IF(ISERR(FIND(CONCATENATE(AN$4,"+++"),NieStac!$S29))=FALSE(),"+++","++"),"+")," ")," ")</f>
        <v>+</v>
      </c>
      <c r="AO23" s="204" t="str">
        <f>IF(ISERR(FIND(AO$4,NieStac!$S29))=FALSE(),IF(ISERR(FIND(CONCATENATE(AO$4,"+"),NieStac!$S29))=FALSE(),IF(ISERR(FIND(CONCATENATE(AO$4,"++"),NieStac!$S29))=FALSE(),IF(ISERR(FIND(CONCATENATE(AO$4,"+++"),NieStac!$S29))=FALSE(),"+++","++"),"+")," ")," ")</f>
        <v xml:space="preserve"> </v>
      </c>
      <c r="AP23" s="204" t="str">
        <f>IF(ISERR(FIND(AP$4,NieStac!$S29))=FALSE(),IF(ISERR(FIND(CONCATENATE(AP$4,"+"),NieStac!$S29))=FALSE(),IF(ISERR(FIND(CONCATENATE(AP$4,"++"),NieStac!$S29))=FALSE(),IF(ISERR(FIND(CONCATENATE(AP$4,"+++"),NieStac!$S29))=FALSE(),"+++","++"),"+")," ")," ")</f>
        <v xml:space="preserve"> </v>
      </c>
      <c r="AQ23" s="204" t="str">
        <f>IF(ISERR(FIND(AQ$4,NieStac!$S29))=FALSE(),IF(ISERR(FIND(CONCATENATE(AQ$4,"+"),NieStac!$S29))=FALSE(),IF(ISERR(FIND(CONCATENATE(AQ$4,"++"),NieStac!$S29))=FALSE(),IF(ISERR(FIND(CONCATENATE(AQ$4,"+++"),NieStac!$S29))=FALSE(),"+++","++"),"+")," ")," ")</f>
        <v xml:space="preserve"> </v>
      </c>
      <c r="AR23" s="204" t="str">
        <f>IF(ISERR(FIND(AR$4,NieStac!$S29))=FALSE(),IF(ISERR(FIND(CONCATENATE(AR$4,"+"),NieStac!$S29))=FALSE(),IF(ISERR(FIND(CONCATENATE(AR$4,"++"),NieStac!$S29))=FALSE(),IF(ISERR(FIND(CONCATENATE(AR$4,"+++"),NieStac!$S29))=FALSE(),"+++","++"),"+")," ")," ")</f>
        <v xml:space="preserve"> </v>
      </c>
      <c r="AS23" s="204" t="str">
        <f>IF(ISERR(FIND(AS$4,NieStac!$S29))=FALSE(),IF(ISERR(FIND(CONCATENATE(AS$4,"+"),NieStac!$S29))=FALSE(),IF(ISERR(FIND(CONCATENATE(AS$4,"++"),NieStac!$S29))=FALSE(),IF(ISERR(FIND(CONCATENATE(AS$4,"+++"),NieStac!$S29))=FALSE(),"+++","++"),"+")," ")," ")</f>
        <v xml:space="preserve"> </v>
      </c>
      <c r="AT23" s="204" t="str">
        <f>IF(ISERR(FIND(AT$4,NieStac!$S29))=FALSE(),IF(ISERR(FIND(CONCATENATE(AT$4,"+"),NieStac!$S29))=FALSE(),IF(ISERR(FIND(CONCATENATE(AT$4,"++"),NieStac!$S29))=FALSE(),IF(ISERR(FIND(CONCATENATE(AT$4,"+++"),NieStac!$S29))=FALSE(),"+++","++"),"+")," ")," ")</f>
        <v xml:space="preserve"> </v>
      </c>
      <c r="AU23" s="204" t="str">
        <f>IF(ISERR(FIND(AU$4,NieStac!$S29))=FALSE(),IF(ISERR(FIND(CONCATENATE(AU$4,"+"),NieStac!$S29))=FALSE(),IF(ISERR(FIND(CONCATENATE(AU$4,"++"),NieStac!$S29))=FALSE(),IF(ISERR(FIND(CONCATENATE(AU$4,"+++"),NieStac!$S29))=FALSE(),"+++","++"),"+")," ")," ")</f>
        <v>+</v>
      </c>
      <c r="AV23" s="205" t="str">
        <f>NieStac!C29</f>
        <v>Przedmiot obieralny 1: 
a) Systemy automatyki budynków 
b) Systemy automatyki przemysłowej</v>
      </c>
      <c r="AW23" s="204" t="str">
        <f>IF(ISERR(FIND(AW$4,NieStac!$T29))=FALSE(),IF(ISERR(FIND(CONCATENATE(AW$4,"+"),NieStac!$T29))=FALSE(),IF(ISERR(FIND(CONCATENATE(AW$4,"++"),NieStac!$T29))=FALSE(),IF(ISERR(FIND(CONCATENATE(AW$4,"+++"),NieStac!$T29))=FALSE(),"+++","++"),"+")," ")," ")</f>
        <v xml:space="preserve"> </v>
      </c>
      <c r="AX23" s="204" t="str">
        <f>IF(ISERR(FIND(AX$4,NieStac!$T29))=FALSE(),IF(ISERR(FIND(CONCATENATE(AX$4,"+"),NieStac!$T29))=FALSE(),IF(ISERR(FIND(CONCATENATE(AX$4,"++"),NieStac!$T29))=FALSE(),IF(ISERR(FIND(CONCATENATE(AX$4,"+++"),NieStac!$T29))=FALSE(),"+++","++"),"+")," ")," ")</f>
        <v>+</v>
      </c>
      <c r="AY23" s="204" t="str">
        <f>IF(ISERR(FIND(AY$4,NieStac!$T29))=FALSE(),IF(ISERR(FIND(CONCATENATE(AY$4,"+"),NieStac!$T29))=FALSE(),IF(ISERR(FIND(CONCATENATE(AY$4,"++"),NieStac!$T29))=FALSE(),IF(ISERR(FIND(CONCATENATE(AY$4,"+++"),NieStac!$T29))=FALSE(),"+++","++"),"+")," ")," ")</f>
        <v>+</v>
      </c>
      <c r="AZ23" s="204" t="str">
        <f>IF(ISERR(FIND(AZ$4,NieStac!$T29))=FALSE(),IF(ISERR(FIND(CONCATENATE(AZ$4,"+"),NieStac!$T29))=FALSE(),IF(ISERR(FIND(CONCATENATE(AZ$4,"++"),NieStac!$T29))=FALSE(),IF(ISERR(FIND(CONCATENATE(AZ$4,"+++"),NieStac!$T29))=FALSE(),"+++","++"),"+")," ")," ")</f>
        <v>++</v>
      </c>
      <c r="BA23" s="204" t="str">
        <f>IF(ISERR(FIND(BA$4,NieStac!$T29))=FALSE(),IF(ISERR(FIND(CONCATENATE(BA$4,"+"),NieStac!$T29))=FALSE(),IF(ISERR(FIND(CONCATENATE(BA$4,"++"),NieStac!$T29))=FALSE(),IF(ISERR(FIND(CONCATENATE(BA$4,"+++"),NieStac!$T29))=FALSE(),"+++","++"),"+")," ")," ")</f>
        <v xml:space="preserve"> </v>
      </c>
      <c r="BB23" s="204" t="str">
        <f>IF(ISERR(FIND(BB$4,NieStac!$T29))=FALSE(),IF(ISERR(FIND(CONCATENATE(BB$4,"+"),NieStac!$T29))=FALSE(),IF(ISERR(FIND(CONCATENATE(BB$4,"++"),NieStac!$T29))=FALSE(),IF(ISERR(FIND(CONCATENATE(BB$4,"+++"),NieStac!$T29))=FALSE(),"+++","++"),"+")," ")," ")</f>
        <v xml:space="preserve"> </v>
      </c>
      <c r="BC23" s="204" t="str">
        <f>IF(ISERR(FIND(BC$4,NieStac!$T15))=0,IF(ISERR(FIND(CONCATENATE(BC$4,"+"),NieStac!$T15))=0,IF(ISERR(FIND(CONCATENATE(BC$4,"++"),NieStac!$T15))=0,IF(ISERR(FIND(CONCATENATE(BC$4,"+++"),NieStac!$T15))=0,"+++","++"),"+"),"-"),"-")</f>
        <v>-</v>
      </c>
      <c r="BD23" s="204" t="str">
        <f>IF(ISERR(FIND(BD$4,NieStac!$T31))=0,IF(ISERR(FIND(CONCATENATE(BD$4,"+"),NieStac!$T31))=0,IF(ISERR(FIND(CONCATENATE(BD$4,"++"),NieStac!$T31))=0,IF(ISERR(FIND(CONCATENATE(BD$4,"+++"),NieStac!$T31))=0,"+++","++"),"+"),"-"),"-")</f>
        <v>-</v>
      </c>
      <c r="BE23" s="204" t="str">
        <f>IF(ISERR(FIND(BE$4,NieStac!$T31))=0,IF(ISERR(FIND(CONCATENATE(BE$4,"+"),NieStac!$T31))=0,IF(ISERR(FIND(CONCATENATE(BE$4,"++"),NieStac!$T31))=0,IF(ISERR(FIND(CONCATENATE(BE$4,"+++"),NieStac!$T31))=0,"+++","++"),"+"),"-"),"-")</f>
        <v>-</v>
      </c>
    </row>
    <row r="24" spans="1:57" ht="12.75" customHeight="1">
      <c r="A24" s="203" t="str">
        <f>NieStac!C30</f>
        <v>Teoria i metody optymalizacji</v>
      </c>
      <c r="B24" s="204" t="str">
        <f>IF(ISERR(FIND(B$4,NieStac!$R30))=FALSE(),IF(ISERR(FIND(CONCATENATE(B$4,"+"),NieStac!$R30))=FALSE(),IF(ISERR(FIND(CONCATENATE(B$4,"++"),NieStac!$R30))=FALSE(),IF(ISERR(FIND(CONCATENATE(B$4,"+++"),NieStac!$R30))=FALSE(),"+++","++"),"+")," ")," ")</f>
        <v>+++</v>
      </c>
      <c r="C24" s="204" t="str">
        <f>IF(ISERR(FIND(C$4,NieStac!$R30))=FALSE(),IF(ISERR(FIND(CONCATENATE(C$4,"+"),NieStac!$R30))=FALSE(),IF(ISERR(FIND(CONCATENATE(C$4,"++"),NieStac!$R30))=FALSE(),IF(ISERR(FIND(CONCATENATE(C$4,"+++"),NieStac!$R30))=FALSE(),"+++","++"),"+")," ")," ")</f>
        <v xml:space="preserve"> </v>
      </c>
      <c r="D24" s="204" t="str">
        <f>IF(ISERR(FIND(D$4,NieStac!$R30))=FALSE(),IF(ISERR(FIND(CONCATENATE(D$4,"+"),NieStac!$R30))=FALSE(),IF(ISERR(FIND(CONCATENATE(D$4,"++"),NieStac!$R30))=FALSE(),IF(ISERR(FIND(CONCATENATE(D$4,"+++"),NieStac!$R30))=FALSE(),"+++","++"),"+")," ")," ")</f>
        <v xml:space="preserve"> </v>
      </c>
      <c r="E24" s="204" t="str">
        <f>IF(ISERR(FIND(E$4,NieStac!$R30))=FALSE(),IF(ISERR(FIND(CONCATENATE(E$4,"+"),NieStac!$R30))=FALSE(),IF(ISERR(FIND(CONCATENATE(E$4,"++"),NieStac!$R30))=FALSE(),IF(ISERR(FIND(CONCATENATE(E$4,"+++"),NieStac!$R30))=FALSE(),"+++","++"),"+")," ")," ")</f>
        <v xml:space="preserve"> </v>
      </c>
      <c r="F24" s="204" t="str">
        <f>IF(ISERR(FIND(F$4,NieStac!$R30))=FALSE(),IF(ISERR(FIND(CONCATENATE(F$4,"+"),NieStac!$R30))=FALSE(),IF(ISERR(FIND(CONCATENATE(F$4,"++"),NieStac!$R30))=FALSE(),IF(ISERR(FIND(CONCATENATE(F$4,"+++"),NieStac!$R30))=FALSE(),"+++","++"),"+")," ")," ")</f>
        <v>+</v>
      </c>
      <c r="G24" s="204" t="str">
        <f>IF(ISERR(FIND(G$4,NieStac!$R30))=FALSE(),IF(ISERR(FIND(CONCATENATE(G$4,"+"),NieStac!$R30))=FALSE(),IF(ISERR(FIND(CONCATENATE(G$4,"++"),NieStac!$R30))=FALSE(),IF(ISERR(FIND(CONCATENATE(G$4,"+++"),NieStac!$R30))=FALSE(),"+++","++"),"+")," ")," ")</f>
        <v xml:space="preserve"> </v>
      </c>
      <c r="H24" s="204" t="str">
        <f>IF(ISERR(FIND(H$4,NieStac!$R30))=FALSE(),IF(ISERR(FIND(CONCATENATE(H$4,"+"),NieStac!$R30))=FALSE(),IF(ISERR(FIND(CONCATENATE(H$4,"++"),NieStac!$R30))=FALSE(),IF(ISERR(FIND(CONCATENATE(H$4,"+++"),NieStac!$R30))=FALSE(),"+++","++"),"+")," ")," ")</f>
        <v xml:space="preserve"> </v>
      </c>
      <c r="I24" s="204" t="str">
        <f>IF(ISERR(FIND(I$4,NieStac!$R30))=FALSE(),IF(ISERR(FIND(CONCATENATE(I$4,"+"),NieStac!$R30))=FALSE(),IF(ISERR(FIND(CONCATENATE(I$4,"++"),NieStac!$R30))=FALSE(),IF(ISERR(FIND(CONCATENATE(I$4,"+++"),NieStac!$R30))=FALSE(),"+++","++"),"+")," ")," ")</f>
        <v>+</v>
      </c>
      <c r="J24" s="204" t="str">
        <f>IF(ISERR(FIND(J$4,NieStac!$R30))=FALSE(),IF(ISERR(FIND(CONCATENATE(J$4,"+"),NieStac!$R30))=FALSE(),IF(ISERR(FIND(CONCATENATE(J$4,"++"),NieStac!$R30))=FALSE(),IF(ISERR(FIND(CONCATENATE(J$4,"+++"),NieStac!$R30))=FALSE(),"+++","++"),"+")," ")," ")</f>
        <v xml:space="preserve"> </v>
      </c>
      <c r="K24" s="204" t="str">
        <f>IF(ISERR(FIND(K$4,NieStac!$R30))=FALSE(),IF(ISERR(FIND(CONCATENATE(K$4,"+"),NieStac!$R30))=FALSE(),IF(ISERR(FIND(CONCATENATE(K$4,"++"),NieStac!$R30))=FALSE(),IF(ISERR(FIND(CONCATENATE(K$4,"+++"),NieStac!$R30))=FALSE(),"+++","++"),"+")," ")," ")</f>
        <v xml:space="preserve"> </v>
      </c>
      <c r="L24" s="204" t="str">
        <f>IF(ISERR(FIND(L$4,NieStac!$R30))=FALSE(),IF(ISERR(FIND(CONCATENATE(L$4,"+"),NieStac!$R30))=FALSE(),IF(ISERR(FIND(CONCATENATE(L$4,"++"),NieStac!$R30))=FALSE(),IF(ISERR(FIND(CONCATENATE(L$4,"+++"),NieStac!$R30))=FALSE(),"+++","++"),"+")," ")," ")</f>
        <v xml:space="preserve"> </v>
      </c>
      <c r="M24" s="204" t="str">
        <f>IF(ISERR(FIND(M$4,NieStac!$R30))=FALSE(),IF(ISERR(FIND(CONCATENATE(M$4,"+"),NieStac!$R30))=FALSE(),IF(ISERR(FIND(CONCATENATE(M$4,"++"),NieStac!$R30))=FALSE(),IF(ISERR(FIND(CONCATENATE(M$4,"+++"),NieStac!$R30))=FALSE(),"+++","++"),"+")," ")," ")</f>
        <v xml:space="preserve"> </v>
      </c>
      <c r="N24" s="204" t="str">
        <f>IF(ISERR(FIND(N$4,NieStac!$R30))=FALSE(),IF(ISERR(FIND(CONCATENATE(N$4,"+"),NieStac!$R30))=FALSE(),IF(ISERR(FIND(CONCATENATE(N$4,"++"),NieStac!$R30))=FALSE(),IF(ISERR(FIND(CONCATENATE(N$4,"+++"),NieStac!$R30))=FALSE(),"+++","++"),"+")," ")," ")</f>
        <v xml:space="preserve"> </v>
      </c>
      <c r="O24" s="204" t="str">
        <f>IF(ISERR(FIND(O$4,NieStac!$R30))=FALSE(),IF(ISERR(FIND(CONCATENATE(O$4,"+"),NieStac!$R30))=FALSE(),IF(ISERR(FIND(CONCATENATE(O$4,"++"),NieStac!$R30))=FALSE(),IF(ISERR(FIND(CONCATENATE(O$4,"+++"),NieStac!$R30))=FALSE(),"+++","++"),"+")," ")," ")</f>
        <v xml:space="preserve"> </v>
      </c>
      <c r="P24" s="204" t="str">
        <f>IF(ISERR(FIND(P$4,NieStac!$R30))=FALSE(),IF(ISERR(FIND(CONCATENATE(P$4,"+"),NieStac!$R30))=FALSE(),IF(ISERR(FIND(CONCATENATE(P$4,"++"),NieStac!$R30))=FALSE(),IF(ISERR(FIND(CONCATENATE(P$4,"+++"),NieStac!$R30))=FALSE(),"+++","++"),"+")," ")," ")</f>
        <v xml:space="preserve"> </v>
      </c>
      <c r="Q24" s="204" t="str">
        <f>IF(ISERR(FIND(Q$4,NieStac!$R30))=FALSE(),IF(ISERR(FIND(CONCATENATE(Q$4,"+"),NieStac!$R30))=FALSE(),IF(ISERR(FIND(CONCATENATE(Q$4,"++"),NieStac!$R30))=FALSE(),IF(ISERR(FIND(CONCATENATE(Q$4,"+++"),NieStac!$R30))=FALSE(),"+++","++"),"+")," ")," ")</f>
        <v xml:space="preserve"> </v>
      </c>
      <c r="R24" s="204" t="str">
        <f>IF(ISERR(FIND(R$4,NieStac!$R30))=FALSE(),IF(ISERR(FIND(CONCATENATE(R$4,"+"),NieStac!$R30))=FALSE(),IF(ISERR(FIND(CONCATENATE(R$4,"++"),NieStac!$R30))=FALSE(),IF(ISERR(FIND(CONCATENATE(R$4,"+++"),NieStac!$R30))=FALSE(),"+++","++"),"+")," ")," ")</f>
        <v xml:space="preserve"> </v>
      </c>
      <c r="S24" s="204" t="str">
        <f>IF(ISERR(FIND(S$4,NieStac!$R30))=FALSE(),IF(ISERR(FIND(CONCATENATE(S$4,"+"),NieStac!$R30))=FALSE(),IF(ISERR(FIND(CONCATENATE(S$4,"++"),NieStac!$R30))=FALSE(),IF(ISERR(FIND(CONCATENATE(S$4,"+++"),NieStac!$R30))=FALSE(),"+++","++"),"+")," ")," ")</f>
        <v xml:space="preserve"> </v>
      </c>
      <c r="T24" s="205" t="str">
        <f>NieStac!C30</f>
        <v>Teoria i metody optymalizacji</v>
      </c>
      <c r="U24" s="204" t="str">
        <f>IF(ISERR(FIND(U$4,NieStac!$S30))=FALSE(),IF(ISERR(FIND(CONCATENATE(U$4,"+"),NieStac!$S30))=FALSE(),IF(ISERR(FIND(CONCATENATE(U$4,"++"),NieStac!$S30))=FALSE(),IF(ISERR(FIND(CONCATENATE(U$4,"+++"),NieStac!$S30))=FALSE(),"+++","++"),"+")," ")," ")</f>
        <v>++</v>
      </c>
      <c r="V24" s="204" t="str">
        <f>IF(ISERR(FIND(V$4,NieStac!$S30))=FALSE(),IF(ISERR(FIND(CONCATENATE(V$4,"+"),NieStac!$S30))=FALSE(),IF(ISERR(FIND(CONCATENATE(V$4,"++"),NieStac!$S30))=FALSE(),IF(ISERR(FIND(CONCATENATE(V$4,"+++"),NieStac!$S30))=FALSE(),"+++","++"),"+")," ")," ")</f>
        <v xml:space="preserve"> </v>
      </c>
      <c r="W24" s="204" t="str">
        <f>IF(ISERR(FIND(W$4,NieStac!$S30))=FALSE(),IF(ISERR(FIND(CONCATENATE(W$4,"+"),NieStac!$S30))=FALSE(),IF(ISERR(FIND(CONCATENATE(W$4,"++"),NieStac!$S30))=FALSE(),IF(ISERR(FIND(CONCATENATE(W$4,"+++"),NieStac!$S30))=FALSE(),"+++","++"),"+")," ")," ")</f>
        <v xml:space="preserve"> </v>
      </c>
      <c r="X24" s="204" t="str">
        <f>IF(ISERR(FIND(X$4,NieStac!$S30))=FALSE(),IF(ISERR(FIND(CONCATENATE(X$4,"+"),NieStac!$S30))=FALSE(),IF(ISERR(FIND(CONCATENATE(X$4,"++"),NieStac!$S30))=FALSE(),IF(ISERR(FIND(CONCATENATE(X$4,"+++"),NieStac!$S30))=FALSE(),"+++","++"),"+")," ")," ")</f>
        <v xml:space="preserve"> </v>
      </c>
      <c r="Y24" s="204" t="str">
        <f>IF(ISERR(FIND(Y$4,NieStac!$S30))=FALSE(),IF(ISERR(FIND(CONCATENATE(Y$4,"+"),NieStac!$S30))=FALSE(),IF(ISERR(FIND(CONCATENATE(Y$4,"++"),NieStac!$S30))=FALSE(),IF(ISERR(FIND(CONCATENATE(Y$4,"+++"),NieStac!$S30))=FALSE(),"+++","++"),"+")," ")," ")</f>
        <v xml:space="preserve"> </v>
      </c>
      <c r="Z24" s="204" t="str">
        <f>IF(ISERR(FIND(Z$4,NieStac!$S30))=FALSE(),IF(ISERR(FIND(CONCATENATE(Z$4,"+"),NieStac!$S30))=FALSE(),IF(ISERR(FIND(CONCATENATE(Z$4,"++"),NieStac!$S30))=FALSE(),IF(ISERR(FIND(CONCATENATE(Z$4,"+++"),NieStac!$S30))=FALSE(),"+++","++"),"+")," ")," ")</f>
        <v xml:space="preserve"> </v>
      </c>
      <c r="AA24" s="204" t="str">
        <f>IF(ISERR(FIND(AA$4,NieStac!$S30))=FALSE(),IF(ISERR(FIND(CONCATENATE(AA$4,"+"),NieStac!$S30))=FALSE(),IF(ISERR(FIND(CONCATENATE(AA$4,"++"),NieStac!$S30))=FALSE(),IF(ISERR(FIND(CONCATENATE(AA$4,"+++"),NieStac!$S30))=FALSE(),"+++","++"),"+")," ")," ")</f>
        <v xml:space="preserve"> </v>
      </c>
      <c r="AB24" s="204" t="str">
        <f>IF(ISERR(FIND(AB$4,NieStac!$S30))=FALSE(),IF(ISERR(FIND(CONCATENATE(AB$4,"+"),NieStac!$S30))=FALSE(),IF(ISERR(FIND(CONCATENATE(AB$4,"++"),NieStac!$S30))=FALSE(),IF(ISERR(FIND(CONCATENATE(AB$4,"+++"),NieStac!$S30))=FALSE(),"+++","++"),"+")," ")," ")</f>
        <v xml:space="preserve"> </v>
      </c>
      <c r="AC24" s="204" t="str">
        <f>IF(ISERR(FIND(AC$4,NieStac!$S30))=FALSE(),IF(ISERR(FIND(CONCATENATE(AC$4,"+"),NieStac!$S30))=FALSE(),IF(ISERR(FIND(CONCATENATE(AC$4,"++"),NieStac!$S30))=FALSE(),IF(ISERR(FIND(CONCATENATE(AC$4,"+++"),NieStac!$S30))=FALSE(),"+++","++"),"+")," ")," ")</f>
        <v xml:space="preserve"> </v>
      </c>
      <c r="AD24" s="204" t="str">
        <f>IF(ISERR(FIND(AD$4,NieStac!$S30))=FALSE(),IF(ISERR(FIND(CONCATENATE(AD$4,"+"),NieStac!$S30))=FALSE(),IF(ISERR(FIND(CONCATENATE(AD$4,"++"),NieStac!$S30))=FALSE(),IF(ISERR(FIND(CONCATENATE(AD$4,"+++"),NieStac!$S30))=FALSE(),"+++","++"),"+")," ")," ")</f>
        <v>+++</v>
      </c>
      <c r="AE24" s="204" t="str">
        <f>IF(ISERR(FIND(AE$4,NieStac!$S30))=FALSE(),IF(ISERR(FIND(CONCATENATE(AE$4,"+"),NieStac!$S30))=FALSE(),IF(ISERR(FIND(CONCATENATE(AE$4,"++"),NieStac!$S30))=FALSE(),IF(ISERR(FIND(CONCATENATE(AE$4,"+++"),NieStac!$S30))=FALSE(),"+++","++"),"+")," ")," ")</f>
        <v xml:space="preserve"> </v>
      </c>
      <c r="AF24" s="204" t="str">
        <f>IF(ISERR(FIND(AF$4,NieStac!$S30))=FALSE(),IF(ISERR(FIND(CONCATENATE(AF$4,"+"),NieStac!$S30))=FALSE(),IF(ISERR(FIND(CONCATENATE(AF$4,"++"),NieStac!$S30))=FALSE(),IF(ISERR(FIND(CONCATENATE(AF$4,"+++"),NieStac!$S30))=FALSE(),"+++","++"),"+")," ")," ")</f>
        <v xml:space="preserve"> </v>
      </c>
      <c r="AG24" s="204" t="str">
        <f>IF(ISERR(FIND(AG$4,NieStac!$S30))=FALSE(),IF(ISERR(FIND(CONCATENATE(AG$4,"+"),NieStac!$S30))=FALSE(),IF(ISERR(FIND(CONCATENATE(AG$4,"++"),NieStac!$S30))=FALSE(),IF(ISERR(FIND(CONCATENATE(AG$4,"+++"),NieStac!$S30))=FALSE(),"+++","++"),"+")," ")," ")</f>
        <v xml:space="preserve"> </v>
      </c>
      <c r="AH24" s="204" t="str">
        <f>IF(ISERR(FIND(AH$4,NieStac!$S30))=FALSE(),IF(ISERR(FIND(CONCATENATE(AH$4,"+"),NieStac!$S30))=FALSE(),IF(ISERR(FIND(CONCATENATE(AH$4,"++"),NieStac!$S30))=FALSE(),IF(ISERR(FIND(CONCATENATE(AH$4,"+++"),NieStac!$S30))=FALSE(),"+++","++"),"+")," ")," ")</f>
        <v>+</v>
      </c>
      <c r="AI24" s="204" t="str">
        <f>IF(ISERR(FIND(AI$4,NieStac!$S30))=FALSE(),IF(ISERR(FIND(CONCATENATE(AI$4,"+"),NieStac!$S30))=FALSE(),IF(ISERR(FIND(CONCATENATE(AI$4,"++"),NieStac!$S30))=FALSE(),IF(ISERR(FIND(CONCATENATE(AI$4,"+++"),NieStac!$S30))=FALSE(),"+++","++"),"+")," ")," ")</f>
        <v xml:space="preserve"> </v>
      </c>
      <c r="AJ24" s="204" t="str">
        <f>IF(ISERR(FIND(AJ$4,NieStac!$S30))=FALSE(),IF(ISERR(FIND(CONCATENATE(AJ$4,"+"),NieStac!$S30))=FALSE(),IF(ISERR(FIND(CONCATENATE(AJ$4,"++"),NieStac!$S30))=FALSE(),IF(ISERR(FIND(CONCATENATE(AJ$4,"+++"),NieStac!$S30))=FALSE(),"+++","++"),"+")," ")," ")</f>
        <v xml:space="preserve"> </v>
      </c>
      <c r="AK24" s="204" t="str">
        <f>IF(ISERR(FIND(AK$4,NieStac!$S30))=FALSE(),IF(ISERR(FIND(CONCATENATE(AK$4,"+"),NieStac!$S30))=FALSE(),IF(ISERR(FIND(CONCATENATE(AK$4,"++"),NieStac!$S30))=FALSE(),IF(ISERR(FIND(CONCATENATE(AK$4,"+++"),NieStac!$S30))=FALSE(),"+++","++"),"+")," ")," ")</f>
        <v xml:space="preserve"> </v>
      </c>
      <c r="AL24" s="204" t="str">
        <f>IF(ISERR(FIND(AL$4,NieStac!$S30))=FALSE(),IF(ISERR(FIND(CONCATENATE(AL$4,"+"),NieStac!$S30))=FALSE(),IF(ISERR(FIND(CONCATENATE(AL$4,"++"),NieStac!$S30))=FALSE(),IF(ISERR(FIND(CONCATENATE(AL$4,"+++"),NieStac!$S30))=FALSE(),"+++","++"),"+")," ")," ")</f>
        <v xml:space="preserve"> </v>
      </c>
      <c r="AM24" s="204" t="str">
        <f>IF(ISERR(FIND(AM$4,NieStac!$S30))=FALSE(),IF(ISERR(FIND(CONCATENATE(AM$4,"+"),NieStac!$S30))=FALSE(),IF(ISERR(FIND(CONCATENATE(AM$4,"++"),NieStac!$S30))=FALSE(),IF(ISERR(FIND(CONCATENATE(AM$4,"+++"),NieStac!$S30))=FALSE(),"+++","++"),"+")," ")," ")</f>
        <v xml:space="preserve"> </v>
      </c>
      <c r="AN24" s="204" t="str">
        <f>IF(ISERR(FIND(AN$4,NieStac!$S30))=FALSE(),IF(ISERR(FIND(CONCATENATE(AN$4,"+"),NieStac!$S30))=FALSE(),IF(ISERR(FIND(CONCATENATE(AN$4,"++"),NieStac!$S30))=FALSE(),IF(ISERR(FIND(CONCATENATE(AN$4,"+++"),NieStac!$S30))=FALSE(),"+++","++"),"+")," ")," ")</f>
        <v xml:space="preserve"> </v>
      </c>
      <c r="AO24" s="204" t="str">
        <f>IF(ISERR(FIND(AO$4,NieStac!$S30))=FALSE(),IF(ISERR(FIND(CONCATENATE(AO$4,"+"),NieStac!$S30))=FALSE(),IF(ISERR(FIND(CONCATENATE(AO$4,"++"),NieStac!$S30))=FALSE(),IF(ISERR(FIND(CONCATENATE(AO$4,"+++"),NieStac!$S30))=FALSE(),"+++","++"),"+")," ")," ")</f>
        <v xml:space="preserve"> </v>
      </c>
      <c r="AP24" s="204" t="str">
        <f>IF(ISERR(FIND(AP$4,NieStac!$S30))=FALSE(),IF(ISERR(FIND(CONCATENATE(AP$4,"+"),NieStac!$S30))=FALSE(),IF(ISERR(FIND(CONCATENATE(AP$4,"++"),NieStac!$S30))=FALSE(),IF(ISERR(FIND(CONCATENATE(AP$4,"+++"),NieStac!$S30))=FALSE(),"+++","++"),"+")," ")," ")</f>
        <v>++</v>
      </c>
      <c r="AQ24" s="204" t="str">
        <f>IF(ISERR(FIND(AQ$4,NieStac!$S30))=FALSE(),IF(ISERR(FIND(CONCATENATE(AQ$4,"+"),NieStac!$S30))=FALSE(),IF(ISERR(FIND(CONCATENATE(AQ$4,"++"),NieStac!$S30))=FALSE(),IF(ISERR(FIND(CONCATENATE(AQ$4,"+++"),NieStac!$S30))=FALSE(),"+++","++"),"+")," ")," ")</f>
        <v xml:space="preserve"> </v>
      </c>
      <c r="AR24" s="204" t="str">
        <f>IF(ISERR(FIND(AR$4,NieStac!$S30))=FALSE(),IF(ISERR(FIND(CONCATENATE(AR$4,"+"),NieStac!$S30))=FALSE(),IF(ISERR(FIND(CONCATENATE(AR$4,"++"),NieStac!$S30))=FALSE(),IF(ISERR(FIND(CONCATENATE(AR$4,"+++"),NieStac!$S30))=FALSE(),"+++","++"),"+")," ")," ")</f>
        <v xml:space="preserve"> </v>
      </c>
      <c r="AS24" s="204" t="str">
        <f>IF(ISERR(FIND(AS$4,NieStac!$S30))=FALSE(),IF(ISERR(FIND(CONCATENATE(AS$4,"+"),NieStac!$S30))=FALSE(),IF(ISERR(FIND(CONCATENATE(AS$4,"++"),NieStac!$S30))=FALSE(),IF(ISERR(FIND(CONCATENATE(AS$4,"+++"),NieStac!$S30))=FALSE(),"+++","++"),"+")," ")," ")</f>
        <v xml:space="preserve"> </v>
      </c>
      <c r="AT24" s="204" t="str">
        <f>IF(ISERR(FIND(AT$4,NieStac!$S30))=FALSE(),IF(ISERR(FIND(CONCATENATE(AT$4,"+"),NieStac!$S30))=FALSE(),IF(ISERR(FIND(CONCATENATE(AT$4,"++"),NieStac!$S30))=FALSE(),IF(ISERR(FIND(CONCATENATE(AT$4,"+++"),NieStac!$S30))=FALSE(),"+++","++"),"+")," ")," ")</f>
        <v xml:space="preserve"> </v>
      </c>
      <c r="AU24" s="204" t="str">
        <f>IF(ISERR(FIND(AU$4,NieStac!$S30))=FALSE(),IF(ISERR(FIND(CONCATENATE(AU$4,"+"),NieStac!$S30))=FALSE(),IF(ISERR(FIND(CONCATENATE(AU$4,"++"),NieStac!$S30))=FALSE(),IF(ISERR(FIND(CONCATENATE(AU$4,"+++"),NieStac!$S30))=FALSE(),"+++","++"),"+")," ")," ")</f>
        <v xml:space="preserve"> </v>
      </c>
      <c r="AV24" s="205" t="str">
        <f>NieStac!C30</f>
        <v>Teoria i metody optymalizacji</v>
      </c>
      <c r="AW24" s="204" t="str">
        <f>IF(ISERR(FIND(AW$4,NieStac!$T30))=FALSE(),IF(ISERR(FIND(CONCATENATE(AW$4,"+"),NieStac!$T30))=FALSE(),IF(ISERR(FIND(CONCATENATE(AW$4,"++"),NieStac!$T30))=FALSE(),IF(ISERR(FIND(CONCATENATE(AW$4,"+++"),NieStac!$T30))=FALSE(),"+++","++"),"+")," ")," ")</f>
        <v>++</v>
      </c>
      <c r="AX24" s="204" t="str">
        <f>IF(ISERR(FIND(AX$4,NieStac!$T30))=FALSE(),IF(ISERR(FIND(CONCATENATE(AX$4,"+"),NieStac!$T30))=FALSE(),IF(ISERR(FIND(CONCATENATE(AX$4,"++"),NieStac!$T30))=FALSE(),IF(ISERR(FIND(CONCATENATE(AX$4,"+++"),NieStac!$T30))=FALSE(),"+++","++"),"+")," ")," ")</f>
        <v xml:space="preserve"> </v>
      </c>
      <c r="AY24" s="204" t="str">
        <f>IF(ISERR(FIND(AY$4,NieStac!$T30))=FALSE(),IF(ISERR(FIND(CONCATENATE(AY$4,"+"),NieStac!$T30))=FALSE(),IF(ISERR(FIND(CONCATENATE(AY$4,"++"),NieStac!$T30))=FALSE(),IF(ISERR(FIND(CONCATENATE(AY$4,"+++"),NieStac!$T30))=FALSE(),"+++","++"),"+")," ")," ")</f>
        <v xml:space="preserve"> </v>
      </c>
      <c r="AZ24" s="204" t="str">
        <f>IF(ISERR(FIND(AZ$4,NieStac!$T30))=FALSE(),IF(ISERR(FIND(CONCATENATE(AZ$4,"+"),NieStac!$T30))=FALSE(),IF(ISERR(FIND(CONCATENATE(AZ$4,"++"),NieStac!$T30))=FALSE(),IF(ISERR(FIND(CONCATENATE(AZ$4,"+++"),NieStac!$T30))=FALSE(),"+++","++"),"+")," ")," ")</f>
        <v>+</v>
      </c>
      <c r="BA24" s="204" t="str">
        <f>IF(ISERR(FIND(BA$4,NieStac!$T30))=FALSE(),IF(ISERR(FIND(CONCATENATE(BA$4,"+"),NieStac!$T30))=FALSE(),IF(ISERR(FIND(CONCATENATE(BA$4,"++"),NieStac!$T30))=FALSE(),IF(ISERR(FIND(CONCATENATE(BA$4,"+++"),NieStac!$T30))=FALSE(),"+++","++"),"+")," ")," ")</f>
        <v>+</v>
      </c>
      <c r="BB24" s="204" t="str">
        <f>IF(ISERR(FIND(BB$4,NieStac!$T30))=FALSE(),IF(ISERR(FIND(CONCATENATE(BB$4,"+"),NieStac!$T30))=FALSE(),IF(ISERR(FIND(CONCATENATE(BB$4,"++"),NieStac!$T30))=FALSE(),IF(ISERR(FIND(CONCATENATE(BB$4,"+++"),NieStac!$T30))=FALSE(),"+++","++"),"+")," ")," ")</f>
        <v>+</v>
      </c>
      <c r="BC24" s="204" t="str">
        <f>IF(ISERR(FIND(BC$4,NieStac!$T31))=0,IF(ISERR(FIND(CONCATENATE(BC$4,"+"),NieStac!$T31))=0,IF(ISERR(FIND(CONCATENATE(BC$4,"++"),NieStac!$T31))=0,IF(ISERR(FIND(CONCATENATE(BC$4,"+++"),NieStac!$T31))=0,"+++","++"),"+"),"-"),"-")</f>
        <v>-</v>
      </c>
      <c r="BD24" s="204" t="str">
        <f>IF(ISERR(FIND(BD$4,NieStac!$T32))=0,IF(ISERR(FIND(CONCATENATE(BD$4,"+"),NieStac!$T32))=0,IF(ISERR(FIND(CONCATENATE(BD$4,"++"),NieStac!$T32))=0,IF(ISERR(FIND(CONCATENATE(BD$4,"+++"),NieStac!$T32))=0,"+++","++"),"+"),"-"),"-")</f>
        <v>-</v>
      </c>
      <c r="BE24" s="204" t="str">
        <f>IF(ISERR(FIND(BE$4,NieStac!$T32))=0,IF(ISERR(FIND(CONCATENATE(BE$4,"+"),NieStac!$T32))=0,IF(ISERR(FIND(CONCATENATE(BE$4,"++"),NieStac!$T32))=0,IF(ISERR(FIND(CONCATENATE(BE$4,"+++"),NieStac!$T32))=0,"+++","++"),"+"),"-"),"-")</f>
        <v>-</v>
      </c>
    </row>
    <row r="25" spans="1:57" ht="12.75" customHeight="1">
      <c r="A25" s="203" t="str">
        <f>NieStac!C31</f>
        <v>Sztuczne sieci neuronowe</v>
      </c>
      <c r="B25" s="204" t="str">
        <f>IF(ISERR(FIND(B$4,NieStac!$R31))=FALSE(),IF(ISERR(FIND(CONCATENATE(B$4,"+"),NieStac!$R31))=FALSE(),IF(ISERR(FIND(CONCATENATE(B$4,"++"),NieStac!$R31))=FALSE(),IF(ISERR(FIND(CONCATENATE(B$4,"+++"),NieStac!$R31))=FALSE(),"+++","++"),"+")," ")," ")</f>
        <v xml:space="preserve"> </v>
      </c>
      <c r="C25" s="204" t="str">
        <f>IF(ISERR(FIND(C$4,NieStac!$R31))=FALSE(),IF(ISERR(FIND(CONCATENATE(C$4,"+"),NieStac!$R31))=FALSE(),IF(ISERR(FIND(CONCATENATE(C$4,"++"),NieStac!$R31))=FALSE(),IF(ISERR(FIND(CONCATENATE(C$4,"+++"),NieStac!$R31))=FALSE(),"+++","++"),"+")," ")," ")</f>
        <v>+++</v>
      </c>
      <c r="D25" s="204" t="str">
        <f>IF(ISERR(FIND(D$4,NieStac!$R31))=FALSE(),IF(ISERR(FIND(CONCATENATE(D$4,"+"),NieStac!$R31))=FALSE(),IF(ISERR(FIND(CONCATENATE(D$4,"++"),NieStac!$R31))=FALSE(),IF(ISERR(FIND(CONCATENATE(D$4,"+++"),NieStac!$R31))=FALSE(),"+++","++"),"+")," ")," ")</f>
        <v xml:space="preserve"> </v>
      </c>
      <c r="E25" s="204" t="str">
        <f>IF(ISERR(FIND(E$4,NieStac!$R31))=FALSE(),IF(ISERR(FIND(CONCATENATE(E$4,"+"),NieStac!$R31))=FALSE(),IF(ISERR(FIND(CONCATENATE(E$4,"++"),NieStac!$R31))=FALSE(),IF(ISERR(FIND(CONCATENATE(E$4,"+++"),NieStac!$R31))=FALSE(),"+++","++"),"+")," ")," ")</f>
        <v>+++</v>
      </c>
      <c r="F25" s="204" t="str">
        <f>IF(ISERR(FIND(F$4,NieStac!$R31))=FALSE(),IF(ISERR(FIND(CONCATENATE(F$4,"+"),NieStac!$R31))=FALSE(),IF(ISERR(FIND(CONCATENATE(F$4,"++"),NieStac!$R31))=FALSE(),IF(ISERR(FIND(CONCATENATE(F$4,"+++"),NieStac!$R31))=FALSE(),"+++","++"),"+")," ")," ")</f>
        <v>+++</v>
      </c>
      <c r="G25" s="204" t="str">
        <f>IF(ISERR(FIND(G$4,NieStac!$R31))=FALSE(),IF(ISERR(FIND(CONCATENATE(G$4,"+"),NieStac!$R31))=FALSE(),IF(ISERR(FIND(CONCATENATE(G$4,"++"),NieStac!$R31))=FALSE(),IF(ISERR(FIND(CONCATENATE(G$4,"+++"),NieStac!$R31))=FALSE(),"+++","++"),"+")," ")," ")</f>
        <v>++</v>
      </c>
      <c r="H25" s="204" t="str">
        <f>IF(ISERR(FIND(H$4,NieStac!$R31))=FALSE(),IF(ISERR(FIND(CONCATENATE(H$4,"+"),NieStac!$R31))=FALSE(),IF(ISERR(FIND(CONCATENATE(H$4,"++"),NieStac!$R31))=FALSE(),IF(ISERR(FIND(CONCATENATE(H$4,"+++"),NieStac!$R31))=FALSE(),"+++","++"),"+")," ")," ")</f>
        <v xml:space="preserve"> </v>
      </c>
      <c r="I25" s="204" t="str">
        <f>IF(ISERR(FIND(I$4,NieStac!$R31))=FALSE(),IF(ISERR(FIND(CONCATENATE(I$4,"+"),NieStac!$R31))=FALSE(),IF(ISERR(FIND(CONCATENATE(I$4,"++"),NieStac!$R31))=FALSE(),IF(ISERR(FIND(CONCATENATE(I$4,"+++"),NieStac!$R31))=FALSE(),"+++","++"),"+")," ")," ")</f>
        <v>++</v>
      </c>
      <c r="J25" s="204" t="str">
        <f>IF(ISERR(FIND(J$4,NieStac!$R31))=FALSE(),IF(ISERR(FIND(CONCATENATE(J$4,"+"),NieStac!$R31))=FALSE(),IF(ISERR(FIND(CONCATENATE(J$4,"++"),NieStac!$R31))=FALSE(),IF(ISERR(FIND(CONCATENATE(J$4,"+++"),NieStac!$R31))=FALSE(),"+++","++"),"+")," ")," ")</f>
        <v>+</v>
      </c>
      <c r="K25" s="204" t="str">
        <f>IF(ISERR(FIND(K$4,NieStac!$R31))=FALSE(),IF(ISERR(FIND(CONCATENATE(K$4,"+"),NieStac!$R31))=FALSE(),IF(ISERR(FIND(CONCATENATE(K$4,"++"),NieStac!$R31))=FALSE(),IF(ISERR(FIND(CONCATENATE(K$4,"+++"),NieStac!$R31))=FALSE(),"+++","++"),"+")," ")," ")</f>
        <v xml:space="preserve"> </v>
      </c>
      <c r="L25" s="204" t="str">
        <f>IF(ISERR(FIND(L$4,NieStac!$R31))=FALSE(),IF(ISERR(FIND(CONCATENATE(L$4,"+"),NieStac!$R31))=FALSE(),IF(ISERR(FIND(CONCATENATE(L$4,"++"),NieStac!$R31))=FALSE(),IF(ISERR(FIND(CONCATENATE(L$4,"+++"),NieStac!$R31))=FALSE(),"+++","++"),"+")," ")," ")</f>
        <v xml:space="preserve"> </v>
      </c>
      <c r="M25" s="204" t="str">
        <f>IF(ISERR(FIND(M$4,NieStac!$R31))=FALSE(),IF(ISERR(FIND(CONCATENATE(M$4,"+"),NieStac!$R31))=FALSE(),IF(ISERR(FIND(CONCATENATE(M$4,"++"),NieStac!$R31))=FALSE(),IF(ISERR(FIND(CONCATENATE(M$4,"+++"),NieStac!$R31))=FALSE(),"+++","++"),"+")," ")," ")</f>
        <v xml:space="preserve"> </v>
      </c>
      <c r="N25" s="204" t="str">
        <f>IF(ISERR(FIND(N$4,NieStac!$R31))=FALSE(),IF(ISERR(FIND(CONCATENATE(N$4,"+"),NieStac!$R31))=FALSE(),IF(ISERR(FIND(CONCATENATE(N$4,"++"),NieStac!$R31))=FALSE(),IF(ISERR(FIND(CONCATENATE(N$4,"+++"),NieStac!$R31))=FALSE(),"+++","++"),"+")," ")," ")</f>
        <v xml:space="preserve"> </v>
      </c>
      <c r="O25" s="204" t="str">
        <f>IF(ISERR(FIND(O$4,NieStac!$R31))=FALSE(),IF(ISERR(FIND(CONCATENATE(O$4,"+"),NieStac!$R31))=FALSE(),IF(ISERR(FIND(CONCATENATE(O$4,"++"),NieStac!$R31))=FALSE(),IF(ISERR(FIND(CONCATENATE(O$4,"+++"),NieStac!$R31))=FALSE(),"+++","++"),"+")," ")," ")</f>
        <v xml:space="preserve"> </v>
      </c>
      <c r="P25" s="204" t="str">
        <f>IF(ISERR(FIND(P$4,NieStac!$R31))=FALSE(),IF(ISERR(FIND(CONCATENATE(P$4,"+"),NieStac!$R31))=FALSE(),IF(ISERR(FIND(CONCATENATE(P$4,"++"),NieStac!$R31))=FALSE(),IF(ISERR(FIND(CONCATENATE(P$4,"+++"),NieStac!$R31))=FALSE(),"+++","++"),"+")," ")," ")</f>
        <v xml:space="preserve"> </v>
      </c>
      <c r="Q25" s="204" t="str">
        <f>IF(ISERR(FIND(Q$4,NieStac!$R31))=FALSE(),IF(ISERR(FIND(CONCATENATE(Q$4,"+"),NieStac!$R31))=FALSE(),IF(ISERR(FIND(CONCATENATE(Q$4,"++"),NieStac!$R31))=FALSE(),IF(ISERR(FIND(CONCATENATE(Q$4,"+++"),NieStac!$R31))=FALSE(),"+++","++"),"+")," ")," ")</f>
        <v xml:space="preserve"> </v>
      </c>
      <c r="R25" s="204" t="str">
        <f>IF(ISERR(FIND(R$4,NieStac!$R31))=FALSE(),IF(ISERR(FIND(CONCATENATE(R$4,"+"),NieStac!$R31))=FALSE(),IF(ISERR(FIND(CONCATENATE(R$4,"++"),NieStac!$R31))=FALSE(),IF(ISERR(FIND(CONCATENATE(R$4,"+++"),NieStac!$R31))=FALSE(),"+++","++"),"+")," ")," ")</f>
        <v xml:space="preserve"> </v>
      </c>
      <c r="S25" s="204" t="str">
        <f>IF(ISERR(FIND(S$4,NieStac!$R31))=FALSE(),IF(ISERR(FIND(CONCATENATE(S$4,"+"),NieStac!$R31))=FALSE(),IF(ISERR(FIND(CONCATENATE(S$4,"++"),NieStac!$R31))=FALSE(),IF(ISERR(FIND(CONCATENATE(S$4,"+++"),NieStac!$R31))=FALSE(),"+++","++"),"+")," ")," ")</f>
        <v xml:space="preserve"> </v>
      </c>
      <c r="T25" s="205" t="str">
        <f>NieStac!C31</f>
        <v>Sztuczne sieci neuronowe</v>
      </c>
      <c r="U25" s="204" t="str">
        <f>IF(ISERR(FIND(U$4,NieStac!$S31))=FALSE(),IF(ISERR(FIND(CONCATENATE(U$4,"+"),NieStac!$S31))=FALSE(),IF(ISERR(FIND(CONCATENATE(U$4,"++"),NieStac!$S31))=FALSE(),IF(ISERR(FIND(CONCATENATE(U$4,"+++"),NieStac!$S31))=FALSE(),"+++","++"),"+")," ")," ")</f>
        <v>++</v>
      </c>
      <c r="V25" s="204" t="str">
        <f>IF(ISERR(FIND(V$4,NieStac!$S31))=FALSE(),IF(ISERR(FIND(CONCATENATE(V$4,"+"),NieStac!$S31))=FALSE(),IF(ISERR(FIND(CONCATENATE(V$4,"++"),NieStac!$S31))=FALSE(),IF(ISERR(FIND(CONCATENATE(V$4,"+++"),NieStac!$S31))=FALSE(),"+++","++"),"+")," ")," ")</f>
        <v xml:space="preserve"> </v>
      </c>
      <c r="W25" s="204" t="str">
        <f>IF(ISERR(FIND(W$4,NieStac!$S31))=FALSE(),IF(ISERR(FIND(CONCATENATE(W$4,"+"),NieStac!$S31))=FALSE(),IF(ISERR(FIND(CONCATENATE(W$4,"++"),NieStac!$S31))=FALSE(),IF(ISERR(FIND(CONCATENATE(W$4,"+++"),NieStac!$S31))=FALSE(),"+++","++"),"+")," ")," ")</f>
        <v xml:space="preserve"> </v>
      </c>
      <c r="X25" s="204" t="str">
        <f>IF(ISERR(FIND(X$4,NieStac!$S31))=FALSE(),IF(ISERR(FIND(CONCATENATE(X$4,"+"),NieStac!$S31))=FALSE(),IF(ISERR(FIND(CONCATENATE(X$4,"++"),NieStac!$S31))=FALSE(),IF(ISERR(FIND(CONCATENATE(X$4,"+++"),NieStac!$S31))=FALSE(),"+++","++"),"+")," ")," ")</f>
        <v xml:space="preserve"> </v>
      </c>
      <c r="Y25" s="204" t="str">
        <f>IF(ISERR(FIND(Y$4,NieStac!$S31))=FALSE(),IF(ISERR(FIND(CONCATENATE(Y$4,"+"),NieStac!$S31))=FALSE(),IF(ISERR(FIND(CONCATENATE(Y$4,"++"),NieStac!$S31))=FALSE(),IF(ISERR(FIND(CONCATENATE(Y$4,"+++"),NieStac!$S31))=FALSE(),"+++","++"),"+")," ")," ")</f>
        <v>++</v>
      </c>
      <c r="Z25" s="204" t="str">
        <f>IF(ISERR(FIND(Z$4,NieStac!$S31))=FALSE(),IF(ISERR(FIND(CONCATENATE(Z$4,"+"),NieStac!$S31))=FALSE(),IF(ISERR(FIND(CONCATENATE(Z$4,"++"),NieStac!$S31))=FALSE(),IF(ISERR(FIND(CONCATENATE(Z$4,"+++"),NieStac!$S31))=FALSE(),"+++","++"),"+")," ")," ")</f>
        <v xml:space="preserve"> </v>
      </c>
      <c r="AA25" s="204" t="str">
        <f>IF(ISERR(FIND(AA$4,NieStac!$S31))=FALSE(),IF(ISERR(FIND(CONCATENATE(AA$4,"+"),NieStac!$S31))=FALSE(),IF(ISERR(FIND(CONCATENATE(AA$4,"++"),NieStac!$S31))=FALSE(),IF(ISERR(FIND(CONCATENATE(AA$4,"+++"),NieStac!$S31))=FALSE(),"+++","++"),"+")," ")," ")</f>
        <v xml:space="preserve"> </v>
      </c>
      <c r="AB25" s="204" t="str">
        <f>IF(ISERR(FIND(AB$4,NieStac!$S31))=FALSE(),IF(ISERR(FIND(CONCATENATE(AB$4,"+"),NieStac!$S31))=FALSE(),IF(ISERR(FIND(CONCATENATE(AB$4,"++"),NieStac!$S31))=FALSE(),IF(ISERR(FIND(CONCATENATE(AB$4,"+++"),NieStac!$S31))=FALSE(),"+++","++"),"+")," ")," ")</f>
        <v xml:space="preserve"> </v>
      </c>
      <c r="AC25" s="204" t="str">
        <f>IF(ISERR(FIND(AC$4,NieStac!$S31))=FALSE(),IF(ISERR(FIND(CONCATENATE(AC$4,"+"),NieStac!$S31))=FALSE(),IF(ISERR(FIND(CONCATENATE(AC$4,"++"),NieStac!$S31))=FALSE(),IF(ISERR(FIND(CONCATENATE(AC$4,"+++"),NieStac!$S31))=FALSE(),"+++","++"),"+")," ")," ")</f>
        <v xml:space="preserve"> </v>
      </c>
      <c r="AD25" s="204" t="str">
        <f>IF(ISERR(FIND(AD$4,NieStac!$S31))=FALSE(),IF(ISERR(FIND(CONCATENATE(AD$4,"+"),NieStac!$S31))=FALSE(),IF(ISERR(FIND(CONCATENATE(AD$4,"++"),NieStac!$S31))=FALSE(),IF(ISERR(FIND(CONCATENATE(AD$4,"+++"),NieStac!$S31))=FALSE(),"+++","++"),"+")," ")," ")</f>
        <v>+</v>
      </c>
      <c r="AE25" s="204" t="str">
        <f>IF(ISERR(FIND(AE$4,NieStac!$S31))=FALSE(),IF(ISERR(FIND(CONCATENATE(AE$4,"+"),NieStac!$S31))=FALSE(),IF(ISERR(FIND(CONCATENATE(AE$4,"++"),NieStac!$S31))=FALSE(),IF(ISERR(FIND(CONCATENATE(AE$4,"+++"),NieStac!$S31))=FALSE(),"+++","++"),"+")," ")," ")</f>
        <v xml:space="preserve"> </v>
      </c>
      <c r="AF25" s="204" t="str">
        <f>IF(ISERR(FIND(AF$4,NieStac!$S31))=FALSE(),IF(ISERR(FIND(CONCATENATE(AF$4,"+"),NieStac!$S31))=FALSE(),IF(ISERR(FIND(CONCATENATE(AF$4,"++"),NieStac!$S31))=FALSE(),IF(ISERR(FIND(CONCATENATE(AF$4,"+++"),NieStac!$S31))=FALSE(),"+++","++"),"+")," ")," ")</f>
        <v>++</v>
      </c>
      <c r="AG25" s="204" t="str">
        <f>IF(ISERR(FIND(AG$4,NieStac!$S31))=FALSE(),IF(ISERR(FIND(CONCATENATE(AG$4,"+"),NieStac!$S31))=FALSE(),IF(ISERR(FIND(CONCATENATE(AG$4,"++"),NieStac!$S31))=FALSE(),IF(ISERR(FIND(CONCATENATE(AG$4,"+++"),NieStac!$S31))=FALSE(),"+++","++"),"+")," ")," ")</f>
        <v>++</v>
      </c>
      <c r="AH25" s="204" t="str">
        <f>IF(ISERR(FIND(AH$4,NieStac!$S31))=FALSE(),IF(ISERR(FIND(CONCATENATE(AH$4,"+"),NieStac!$S31))=FALSE(),IF(ISERR(FIND(CONCATENATE(AH$4,"++"),NieStac!$S31))=FALSE(),IF(ISERR(FIND(CONCATENATE(AH$4,"+++"),NieStac!$S31))=FALSE(),"+++","++"),"+")," ")," ")</f>
        <v xml:space="preserve"> </v>
      </c>
      <c r="AI25" s="204" t="str">
        <f>IF(ISERR(FIND(AI$4,NieStac!$S31))=FALSE(),IF(ISERR(FIND(CONCATENATE(AI$4,"+"),NieStac!$S31))=FALSE(),IF(ISERR(FIND(CONCATENATE(AI$4,"++"),NieStac!$S31))=FALSE(),IF(ISERR(FIND(CONCATENATE(AI$4,"+++"),NieStac!$S31))=FALSE(),"+++","++"),"+")," ")," ")</f>
        <v xml:space="preserve"> </v>
      </c>
      <c r="AJ25" s="204" t="str">
        <f>IF(ISERR(FIND(AJ$4,NieStac!$S31))=FALSE(),IF(ISERR(FIND(CONCATENATE(AJ$4,"+"),NieStac!$S31))=FALSE(),IF(ISERR(FIND(CONCATENATE(AJ$4,"++"),NieStac!$S31))=FALSE(),IF(ISERR(FIND(CONCATENATE(AJ$4,"+++"),NieStac!$S31))=FALSE(),"+++","++"),"+")," ")," ")</f>
        <v xml:space="preserve"> </v>
      </c>
      <c r="AK25" s="204" t="str">
        <f>IF(ISERR(FIND(AK$4,NieStac!$S31))=FALSE(),IF(ISERR(FIND(CONCATENATE(AK$4,"+"),NieStac!$S31))=FALSE(),IF(ISERR(FIND(CONCATENATE(AK$4,"++"),NieStac!$S31))=FALSE(),IF(ISERR(FIND(CONCATENATE(AK$4,"+++"),NieStac!$S31))=FALSE(),"+++","++"),"+")," ")," ")</f>
        <v xml:space="preserve"> </v>
      </c>
      <c r="AL25" s="204" t="str">
        <f>IF(ISERR(FIND(AL$4,NieStac!$S31))=FALSE(),IF(ISERR(FIND(CONCATENATE(AL$4,"+"),NieStac!$S31))=FALSE(),IF(ISERR(FIND(CONCATENATE(AL$4,"++"),NieStac!$S31))=FALSE(),IF(ISERR(FIND(CONCATENATE(AL$4,"+++"),NieStac!$S31))=FALSE(),"+++","++"),"+")," ")," ")</f>
        <v xml:space="preserve"> </v>
      </c>
      <c r="AM25" s="204" t="str">
        <f>IF(ISERR(FIND(AM$4,NieStac!$S31))=FALSE(),IF(ISERR(FIND(CONCATENATE(AM$4,"+"),NieStac!$S31))=FALSE(),IF(ISERR(FIND(CONCATENATE(AM$4,"++"),NieStac!$S31))=FALSE(),IF(ISERR(FIND(CONCATENATE(AM$4,"+++"),NieStac!$S31))=FALSE(),"+++","++"),"+")," ")," ")</f>
        <v xml:space="preserve"> </v>
      </c>
      <c r="AN25" s="204" t="str">
        <f>IF(ISERR(FIND(AN$4,NieStac!$S31))=FALSE(),IF(ISERR(FIND(CONCATENATE(AN$4,"+"),NieStac!$S31))=FALSE(),IF(ISERR(FIND(CONCATENATE(AN$4,"++"),NieStac!$S31))=FALSE(),IF(ISERR(FIND(CONCATENATE(AN$4,"+++"),NieStac!$S31))=FALSE(),"+++","++"),"+")," ")," ")</f>
        <v xml:space="preserve"> </v>
      </c>
      <c r="AO25" s="204" t="str">
        <f>IF(ISERR(FIND(AO$4,NieStac!$S31))=FALSE(),IF(ISERR(FIND(CONCATENATE(AO$4,"+"),NieStac!$S31))=FALSE(),IF(ISERR(FIND(CONCATENATE(AO$4,"++"),NieStac!$S31))=FALSE(),IF(ISERR(FIND(CONCATENATE(AO$4,"+++"),NieStac!$S31))=FALSE(),"+++","++"),"+")," ")," ")</f>
        <v xml:space="preserve"> </v>
      </c>
      <c r="AP25" s="204" t="str">
        <f>IF(ISERR(FIND(AP$4,NieStac!$S31))=FALSE(),IF(ISERR(FIND(CONCATENATE(AP$4,"+"),NieStac!$S31))=FALSE(),IF(ISERR(FIND(CONCATENATE(AP$4,"++"),NieStac!$S31))=FALSE(),IF(ISERR(FIND(CONCATENATE(AP$4,"+++"),NieStac!$S31))=FALSE(),"+++","++"),"+")," ")," ")</f>
        <v xml:space="preserve"> </v>
      </c>
      <c r="AQ25" s="204" t="str">
        <f>IF(ISERR(FIND(AQ$4,NieStac!$S31))=FALSE(),IF(ISERR(FIND(CONCATENATE(AQ$4,"+"),NieStac!$S31))=FALSE(),IF(ISERR(FIND(CONCATENATE(AQ$4,"++"),NieStac!$S31))=FALSE(),IF(ISERR(FIND(CONCATENATE(AQ$4,"+++"),NieStac!$S31))=FALSE(),"+++","++"),"+")," ")," ")</f>
        <v xml:space="preserve"> </v>
      </c>
      <c r="AR25" s="204" t="str">
        <f>IF(ISERR(FIND(AR$4,NieStac!$S31))=FALSE(),IF(ISERR(FIND(CONCATENATE(AR$4,"+"),NieStac!$S31))=FALSE(),IF(ISERR(FIND(CONCATENATE(AR$4,"++"),NieStac!$S31))=FALSE(),IF(ISERR(FIND(CONCATENATE(AR$4,"+++"),NieStac!$S31))=FALSE(),"+++","++"),"+")," ")," ")</f>
        <v xml:space="preserve"> </v>
      </c>
      <c r="AS25" s="204" t="str">
        <f>IF(ISERR(FIND(AS$4,NieStac!$S31))=FALSE(),IF(ISERR(FIND(CONCATENATE(AS$4,"+"),NieStac!$S31))=FALSE(),IF(ISERR(FIND(CONCATENATE(AS$4,"++"),NieStac!$S31))=FALSE(),IF(ISERR(FIND(CONCATENATE(AS$4,"+++"),NieStac!$S31))=FALSE(),"+++","++"),"+")," ")," ")</f>
        <v xml:space="preserve"> </v>
      </c>
      <c r="AT25" s="204" t="str">
        <f>IF(ISERR(FIND(AT$4,NieStac!$S31))=FALSE(),IF(ISERR(FIND(CONCATENATE(AT$4,"+"),NieStac!$S31))=FALSE(),IF(ISERR(FIND(CONCATENATE(AT$4,"++"),NieStac!$S31))=FALSE(),IF(ISERR(FIND(CONCATENATE(AT$4,"+++"),NieStac!$S31))=FALSE(),"+++","++"),"+")," ")," ")</f>
        <v xml:space="preserve"> </v>
      </c>
      <c r="AU25" s="204" t="str">
        <f>IF(ISERR(FIND(AU$4,NieStac!$S31))=FALSE(),IF(ISERR(FIND(CONCATENATE(AU$4,"+"),NieStac!$S31))=FALSE(),IF(ISERR(FIND(CONCATENATE(AU$4,"++"),NieStac!$S31))=FALSE(),IF(ISERR(FIND(CONCATENATE(AU$4,"+++"),NieStac!$S31))=FALSE(),"+++","++"),"+")," ")," ")</f>
        <v xml:space="preserve"> </v>
      </c>
      <c r="AV25" s="205" t="str">
        <f>NieStac!C31</f>
        <v>Sztuczne sieci neuronowe</v>
      </c>
      <c r="AW25" s="204" t="str">
        <f>IF(ISERR(FIND(AW$4,NieStac!$T31))=FALSE(),IF(ISERR(FIND(CONCATENATE(AW$4,"+"),NieStac!$T31))=FALSE(),IF(ISERR(FIND(CONCATENATE(AW$4,"++"),NieStac!$T31))=FALSE(),IF(ISERR(FIND(CONCATENATE(AW$4,"+++"),NieStac!$T31))=FALSE(),"+++","++"),"+")," ")," ")</f>
        <v>++</v>
      </c>
      <c r="AX25" s="204" t="str">
        <f>IF(ISERR(FIND(AX$4,NieStac!$T31))=FALSE(),IF(ISERR(FIND(CONCATENATE(AX$4,"+"),NieStac!$T31))=FALSE(),IF(ISERR(FIND(CONCATENATE(AX$4,"++"),NieStac!$T31))=FALSE(),IF(ISERR(FIND(CONCATENATE(AX$4,"+++"),NieStac!$T31))=FALSE(),"+++","++"),"+")," ")," ")</f>
        <v xml:space="preserve"> </v>
      </c>
      <c r="AY25" s="204" t="str">
        <f>IF(ISERR(FIND(AY$4,NieStac!$T31))=FALSE(),IF(ISERR(FIND(CONCATENATE(AY$4,"+"),NieStac!$T31))=FALSE(),IF(ISERR(FIND(CONCATENATE(AY$4,"++"),NieStac!$T31))=FALSE(),IF(ISERR(FIND(CONCATENATE(AY$4,"+++"),NieStac!$T31))=FALSE(),"+++","++"),"+")," ")," ")</f>
        <v xml:space="preserve"> </v>
      </c>
      <c r="AZ25" s="204" t="str">
        <f>IF(ISERR(FIND(AZ$4,NieStac!$T31))=FALSE(),IF(ISERR(FIND(CONCATENATE(AZ$4,"+"),NieStac!$T31))=FALSE(),IF(ISERR(FIND(CONCATENATE(AZ$4,"++"),NieStac!$T31))=FALSE(),IF(ISERR(FIND(CONCATENATE(AZ$4,"+++"),NieStac!$T31))=FALSE(),"+++","++"),"+")," ")," ")</f>
        <v>+</v>
      </c>
      <c r="BA25" s="204" t="str">
        <f>IF(ISERR(FIND(BA$4,NieStac!$T31))=FALSE(),IF(ISERR(FIND(CONCATENATE(BA$4,"+"),NieStac!$T31))=FALSE(),IF(ISERR(FIND(CONCATENATE(BA$4,"++"),NieStac!$T31))=FALSE(),IF(ISERR(FIND(CONCATENATE(BA$4,"+++"),NieStac!$T31))=FALSE(),"+++","++"),"+")," ")," ")</f>
        <v xml:space="preserve"> </v>
      </c>
      <c r="BB25" s="204" t="str">
        <f>IF(ISERR(FIND(BB$4,NieStac!$T31))=FALSE(),IF(ISERR(FIND(CONCATENATE(BB$4,"+"),NieStac!$T31))=FALSE(),IF(ISERR(FIND(CONCATENATE(BB$4,"++"),NieStac!$T31))=FALSE(),IF(ISERR(FIND(CONCATENATE(BB$4,"+++"),NieStac!$T31))=FALSE(),"+++","++"),"+")," ")," ")</f>
        <v>+</v>
      </c>
      <c r="BC25" s="204" t="str">
        <f>IF(ISERR(FIND(BC$4,NieStac!$T32))=0,IF(ISERR(FIND(CONCATENATE(BC$4,"+"),NieStac!$T32))=0,IF(ISERR(FIND(CONCATENATE(BC$4,"++"),NieStac!$T32))=0,IF(ISERR(FIND(CONCATENATE(BC$4,"+++"),NieStac!$T32))=0,"+++","++"),"+"),"-"),"-")</f>
        <v>-</v>
      </c>
      <c r="BD25" s="204" t="str">
        <f>IF(ISERR(FIND(BD$4,NieStac!$T33))=0,IF(ISERR(FIND(CONCATENATE(BD$4,"+"),NieStac!$T33))=0,IF(ISERR(FIND(CONCATENATE(BD$4,"++"),NieStac!$T33))=0,IF(ISERR(FIND(CONCATENATE(BD$4,"+++"),NieStac!$T33))=0,"+++","++"),"+"),"-"),"-")</f>
        <v>-</v>
      </c>
      <c r="BE25" s="204" t="str">
        <f>IF(ISERR(FIND(BE$4,NieStac!$T33))=0,IF(ISERR(FIND(CONCATENATE(BE$4,"+"),NieStac!$T33))=0,IF(ISERR(FIND(CONCATENATE(BE$4,"++"),NieStac!$T33))=0,IF(ISERR(FIND(CONCATENATE(BE$4,"+++"),NieStac!$T33))=0,"+++","++"),"+"),"-"),"-")</f>
        <v>-</v>
      </c>
    </row>
    <row r="26" spans="1:57" ht="12.75" customHeight="1">
      <c r="A26" s="203" t="str">
        <f>NieStac!C32</f>
        <v>Sterowanie robotów mobilnych</v>
      </c>
      <c r="B26" s="204" t="str">
        <f>IF(ISERR(FIND(B$4,NieStac!$R32))=FALSE(),IF(ISERR(FIND(CONCATENATE(B$4,"+"),NieStac!$R32))=FALSE(),IF(ISERR(FIND(CONCATENATE(B$4,"++"),NieStac!$R32))=FALSE(),IF(ISERR(FIND(CONCATENATE(B$4,"+++"),NieStac!$R32))=FALSE(),"+++","++"),"+")," ")," ")</f>
        <v xml:space="preserve"> </v>
      </c>
      <c r="C26" s="204" t="str">
        <f>IF(ISERR(FIND(C$4,NieStac!$R32))=FALSE(),IF(ISERR(FIND(CONCATENATE(C$4,"+"),NieStac!$R32))=FALSE(),IF(ISERR(FIND(CONCATENATE(C$4,"++"),NieStac!$R32))=FALSE(),IF(ISERR(FIND(CONCATENATE(C$4,"+++"),NieStac!$R32))=FALSE(),"+++","++"),"+")," ")," ")</f>
        <v xml:space="preserve"> </v>
      </c>
      <c r="D26" s="204" t="str">
        <f>IF(ISERR(FIND(D$4,NieStac!$R32))=FALSE(),IF(ISERR(FIND(CONCATENATE(D$4,"+"),NieStac!$R32))=FALSE(),IF(ISERR(FIND(CONCATENATE(D$4,"++"),NieStac!$R32))=FALSE(),IF(ISERR(FIND(CONCATENATE(D$4,"+++"),NieStac!$R32))=FALSE(),"+++","++"),"+")," ")," ")</f>
        <v xml:space="preserve"> </v>
      </c>
      <c r="E26" s="204" t="str">
        <f>IF(ISERR(FIND(E$4,NieStac!$R32))=FALSE(),IF(ISERR(FIND(CONCATENATE(E$4,"+"),NieStac!$R32))=FALSE(),IF(ISERR(FIND(CONCATENATE(E$4,"++"),NieStac!$R32))=FALSE(),IF(ISERR(FIND(CONCATENATE(E$4,"+++"),NieStac!$R32))=FALSE(),"+++","++"),"+")," ")," ")</f>
        <v xml:space="preserve"> </v>
      </c>
      <c r="F26" s="204" t="str">
        <f>IF(ISERR(FIND(F$4,NieStac!$R32))=FALSE(),IF(ISERR(FIND(CONCATENATE(F$4,"+"),NieStac!$R32))=FALSE(),IF(ISERR(FIND(CONCATENATE(F$4,"++"),NieStac!$R32))=FALSE(),IF(ISERR(FIND(CONCATENATE(F$4,"+++"),NieStac!$R32))=FALSE(),"+++","++"),"+")," ")," ")</f>
        <v>++</v>
      </c>
      <c r="G26" s="204" t="str">
        <f>IF(ISERR(FIND(G$4,NieStac!$R32))=FALSE(),IF(ISERR(FIND(CONCATENATE(G$4,"+"),NieStac!$R32))=FALSE(),IF(ISERR(FIND(CONCATENATE(G$4,"++"),NieStac!$R32))=FALSE(),IF(ISERR(FIND(CONCATENATE(G$4,"+++"),NieStac!$R32))=FALSE(),"+++","++"),"+")," ")," ")</f>
        <v xml:space="preserve"> </v>
      </c>
      <c r="H26" s="204" t="str">
        <f>IF(ISERR(FIND(H$4,NieStac!$R32))=FALSE(),IF(ISERR(FIND(CONCATENATE(H$4,"+"),NieStac!$R32))=FALSE(),IF(ISERR(FIND(CONCATENATE(H$4,"++"),NieStac!$R32))=FALSE(),IF(ISERR(FIND(CONCATENATE(H$4,"+++"),NieStac!$R32))=FALSE(),"+++","++"),"+")," ")," ")</f>
        <v>++</v>
      </c>
      <c r="I26" s="204" t="str">
        <f>IF(ISERR(FIND(I$4,NieStac!$R32))=FALSE(),IF(ISERR(FIND(CONCATENATE(I$4,"+"),NieStac!$R32))=FALSE(),IF(ISERR(FIND(CONCATENATE(I$4,"++"),NieStac!$R32))=FALSE(),IF(ISERR(FIND(CONCATENATE(I$4,"+++"),NieStac!$R32))=FALSE(),"+++","++"),"+")," ")," ")</f>
        <v xml:space="preserve"> </v>
      </c>
      <c r="J26" s="204" t="str">
        <f>IF(ISERR(FIND(J$4,NieStac!$R32))=FALSE(),IF(ISERR(FIND(CONCATENATE(J$4,"+"),NieStac!$R32))=FALSE(),IF(ISERR(FIND(CONCATENATE(J$4,"++"),NieStac!$R32))=FALSE(),IF(ISERR(FIND(CONCATENATE(J$4,"+++"),NieStac!$R32))=FALSE(),"+++","++"),"+")," ")," ")</f>
        <v xml:space="preserve"> </v>
      </c>
      <c r="K26" s="204" t="str">
        <f>IF(ISERR(FIND(K$4,NieStac!$R32))=FALSE(),IF(ISERR(FIND(CONCATENATE(K$4,"+"),NieStac!$R32))=FALSE(),IF(ISERR(FIND(CONCATENATE(K$4,"++"),NieStac!$R32))=FALSE(),IF(ISERR(FIND(CONCATENATE(K$4,"+++"),NieStac!$R32))=FALSE(),"+++","++"),"+")," ")," ")</f>
        <v>+++</v>
      </c>
      <c r="L26" s="204" t="str">
        <f>IF(ISERR(FIND(L$4,NieStac!$R32))=FALSE(),IF(ISERR(FIND(CONCATENATE(L$4,"+"),NieStac!$R32))=FALSE(),IF(ISERR(FIND(CONCATENATE(L$4,"++"),NieStac!$R32))=FALSE(),IF(ISERR(FIND(CONCATENATE(L$4,"+++"),NieStac!$R32))=FALSE(),"+++","++"),"+")," ")," ")</f>
        <v xml:space="preserve"> </v>
      </c>
      <c r="M26" s="204" t="str">
        <f>IF(ISERR(FIND(M$4,NieStac!$R32))=FALSE(),IF(ISERR(FIND(CONCATENATE(M$4,"+"),NieStac!$R32))=FALSE(),IF(ISERR(FIND(CONCATENATE(M$4,"++"),NieStac!$R32))=FALSE(),IF(ISERR(FIND(CONCATENATE(M$4,"+++"),NieStac!$R32))=FALSE(),"+++","++"),"+")," ")," ")</f>
        <v xml:space="preserve"> </v>
      </c>
      <c r="N26" s="204" t="str">
        <f>IF(ISERR(FIND(N$4,NieStac!$R32))=FALSE(),IF(ISERR(FIND(CONCATENATE(N$4,"+"),NieStac!$R32))=FALSE(),IF(ISERR(FIND(CONCATENATE(N$4,"++"),NieStac!$R32))=FALSE(),IF(ISERR(FIND(CONCATENATE(N$4,"+++"),NieStac!$R32))=FALSE(),"+++","++"),"+")," ")," ")</f>
        <v xml:space="preserve"> </v>
      </c>
      <c r="O26" s="204" t="str">
        <f>IF(ISERR(FIND(O$4,NieStac!$R32))=FALSE(),IF(ISERR(FIND(CONCATENATE(O$4,"+"),NieStac!$R32))=FALSE(),IF(ISERR(FIND(CONCATENATE(O$4,"++"),NieStac!$R32))=FALSE(),IF(ISERR(FIND(CONCATENATE(O$4,"+++"),NieStac!$R32))=FALSE(),"+++","++"),"+")," ")," ")</f>
        <v xml:space="preserve"> </v>
      </c>
      <c r="P26" s="204" t="str">
        <f>IF(ISERR(FIND(P$4,NieStac!$R32))=FALSE(),IF(ISERR(FIND(CONCATENATE(P$4,"+"),NieStac!$R32))=FALSE(),IF(ISERR(FIND(CONCATENATE(P$4,"++"),NieStac!$R32))=FALSE(),IF(ISERR(FIND(CONCATENATE(P$4,"+++"),NieStac!$R32))=FALSE(),"+++","++"),"+")," ")," ")</f>
        <v xml:space="preserve"> </v>
      </c>
      <c r="Q26" s="204" t="str">
        <f>IF(ISERR(FIND(Q$4,NieStac!$R32))=FALSE(),IF(ISERR(FIND(CONCATENATE(Q$4,"+"),NieStac!$R32))=FALSE(),IF(ISERR(FIND(CONCATENATE(Q$4,"++"),NieStac!$R32))=FALSE(),IF(ISERR(FIND(CONCATENATE(Q$4,"+++"),NieStac!$R32))=FALSE(),"+++","++"),"+")," ")," ")</f>
        <v xml:space="preserve"> </v>
      </c>
      <c r="R26" s="204" t="str">
        <f>IF(ISERR(FIND(R$4,NieStac!$R32))=FALSE(),IF(ISERR(FIND(CONCATENATE(R$4,"+"),NieStac!$R32))=FALSE(),IF(ISERR(FIND(CONCATENATE(R$4,"++"),NieStac!$R32))=FALSE(),IF(ISERR(FIND(CONCATENATE(R$4,"+++"),NieStac!$R32))=FALSE(),"+++","++"),"+")," ")," ")</f>
        <v xml:space="preserve"> </v>
      </c>
      <c r="S26" s="204" t="str">
        <f>IF(ISERR(FIND(S$4,NieStac!$R32))=FALSE(),IF(ISERR(FIND(CONCATENATE(S$4,"+"),NieStac!$R32))=FALSE(),IF(ISERR(FIND(CONCATENATE(S$4,"++"),NieStac!$R32))=FALSE(),IF(ISERR(FIND(CONCATENATE(S$4,"+++"),NieStac!$R32))=FALSE(),"+++","++"),"+")," ")," ")</f>
        <v xml:space="preserve"> </v>
      </c>
      <c r="T26" s="205" t="str">
        <f>NieStac!C32</f>
        <v>Sterowanie robotów mobilnych</v>
      </c>
      <c r="U26" s="204" t="str">
        <f>IF(ISERR(FIND(U$4,NieStac!$S32))=FALSE(),IF(ISERR(FIND(CONCATENATE(U$4,"+"),NieStac!$S32))=FALSE(),IF(ISERR(FIND(CONCATENATE(U$4,"++"),NieStac!$S32))=FALSE(),IF(ISERR(FIND(CONCATENATE(U$4,"+++"),NieStac!$S32))=FALSE(),"+++","++"),"+")," ")," ")</f>
        <v xml:space="preserve"> </v>
      </c>
      <c r="V26" s="204" t="str">
        <f>IF(ISERR(FIND(V$4,NieStac!$S32))=FALSE(),IF(ISERR(FIND(CONCATENATE(V$4,"+"),NieStac!$S32))=FALSE(),IF(ISERR(FIND(CONCATENATE(V$4,"++"),NieStac!$S32))=FALSE(),IF(ISERR(FIND(CONCATENATE(V$4,"+++"),NieStac!$S32))=FALSE(),"+++","++"),"+")," ")," ")</f>
        <v xml:space="preserve"> </v>
      </c>
      <c r="W26" s="204" t="str">
        <f>IF(ISERR(FIND(W$4,NieStac!$S32))=FALSE(),IF(ISERR(FIND(CONCATENATE(W$4,"+"),NieStac!$S32))=FALSE(),IF(ISERR(FIND(CONCATENATE(W$4,"++"),NieStac!$S32))=FALSE(),IF(ISERR(FIND(CONCATENATE(W$4,"+++"),NieStac!$S32))=FALSE(),"+++","++"),"+")," ")," ")</f>
        <v xml:space="preserve"> </v>
      </c>
      <c r="X26" s="204" t="str">
        <f>IF(ISERR(FIND(X$4,NieStac!$S32))=FALSE(),IF(ISERR(FIND(CONCATENATE(X$4,"+"),NieStac!$S32))=FALSE(),IF(ISERR(FIND(CONCATENATE(X$4,"++"),NieStac!$S32))=FALSE(),IF(ISERR(FIND(CONCATENATE(X$4,"+++"),NieStac!$S32))=FALSE(),"+++","++"),"+")," ")," ")</f>
        <v xml:space="preserve"> </v>
      </c>
      <c r="Y26" s="204" t="str">
        <f>IF(ISERR(FIND(Y$4,NieStac!$S32))=FALSE(),IF(ISERR(FIND(CONCATENATE(Y$4,"+"),NieStac!$S32))=FALSE(),IF(ISERR(FIND(CONCATENATE(Y$4,"++"),NieStac!$S32))=FALSE(),IF(ISERR(FIND(CONCATENATE(Y$4,"+++"),NieStac!$S32))=FALSE(),"+++","++"),"+")," ")," ")</f>
        <v xml:space="preserve"> </v>
      </c>
      <c r="Z26" s="204" t="str">
        <f>IF(ISERR(FIND(Z$4,NieStac!$S32))=FALSE(),IF(ISERR(FIND(CONCATENATE(Z$4,"+"),NieStac!$S32))=FALSE(),IF(ISERR(FIND(CONCATENATE(Z$4,"++"),NieStac!$S32))=FALSE(),IF(ISERR(FIND(CONCATENATE(Z$4,"+++"),NieStac!$S32))=FALSE(),"+++","++"),"+")," ")," ")</f>
        <v xml:space="preserve"> </v>
      </c>
      <c r="AA26" s="204" t="str">
        <f>IF(ISERR(FIND(AA$4,NieStac!$S32))=FALSE(),IF(ISERR(FIND(CONCATENATE(AA$4,"+"),NieStac!$S32))=FALSE(),IF(ISERR(FIND(CONCATENATE(AA$4,"++"),NieStac!$S32))=FALSE(),IF(ISERR(FIND(CONCATENATE(AA$4,"+++"),NieStac!$S32))=FALSE(),"+++","++"),"+")," ")," ")</f>
        <v xml:space="preserve"> </v>
      </c>
      <c r="AB26" s="204" t="str">
        <f>IF(ISERR(FIND(AB$4,NieStac!$S32))=FALSE(),IF(ISERR(FIND(CONCATENATE(AB$4,"+"),NieStac!$S32))=FALSE(),IF(ISERR(FIND(CONCATENATE(AB$4,"++"),NieStac!$S32))=FALSE(),IF(ISERR(FIND(CONCATENATE(AB$4,"+++"),NieStac!$S32))=FALSE(),"+++","++"),"+")," ")," ")</f>
        <v>+</v>
      </c>
      <c r="AC26" s="204" t="str">
        <f>IF(ISERR(FIND(AC$4,NieStac!$S32))=FALSE(),IF(ISERR(FIND(CONCATENATE(AC$4,"+"),NieStac!$S32))=FALSE(),IF(ISERR(FIND(CONCATENATE(AC$4,"++"),NieStac!$S32))=FALSE(),IF(ISERR(FIND(CONCATENATE(AC$4,"+++"),NieStac!$S32))=FALSE(),"+++","++"),"+")," ")," ")</f>
        <v>+++</v>
      </c>
      <c r="AD26" s="204" t="str">
        <f>IF(ISERR(FIND(AD$4,NieStac!$S32))=FALSE(),IF(ISERR(FIND(CONCATENATE(AD$4,"+"),NieStac!$S32))=FALSE(),IF(ISERR(FIND(CONCATENATE(AD$4,"++"),NieStac!$S32))=FALSE(),IF(ISERR(FIND(CONCATENATE(AD$4,"+++"),NieStac!$S32))=FALSE(),"+++","++"),"+")," ")," ")</f>
        <v>+</v>
      </c>
      <c r="AE26" s="204" t="str">
        <f>IF(ISERR(FIND(AE$4,NieStac!$S32))=FALSE(),IF(ISERR(FIND(CONCATENATE(AE$4,"+"),NieStac!$S32))=FALSE(),IF(ISERR(FIND(CONCATENATE(AE$4,"++"),NieStac!$S32))=FALSE(),IF(ISERR(FIND(CONCATENATE(AE$4,"+++"),NieStac!$S32))=FALSE(),"+++","++"),"+")," ")," ")</f>
        <v xml:space="preserve"> </v>
      </c>
      <c r="AF26" s="204" t="str">
        <f>IF(ISERR(FIND(AF$4,NieStac!$S32))=FALSE(),IF(ISERR(FIND(CONCATENATE(AF$4,"+"),NieStac!$S32))=FALSE(),IF(ISERR(FIND(CONCATENATE(AF$4,"++"),NieStac!$S32))=FALSE(),IF(ISERR(FIND(CONCATENATE(AF$4,"+++"),NieStac!$S32))=FALSE(),"+++","++"),"+")," ")," ")</f>
        <v xml:space="preserve"> </v>
      </c>
      <c r="AG26" s="204" t="str">
        <f>IF(ISERR(FIND(AG$4,NieStac!$S32))=FALSE(),IF(ISERR(FIND(CONCATENATE(AG$4,"+"),NieStac!$S32))=FALSE(),IF(ISERR(FIND(CONCATENATE(AG$4,"++"),NieStac!$S32))=FALSE(),IF(ISERR(FIND(CONCATENATE(AG$4,"+++"),NieStac!$S32))=FALSE(),"+++","++"),"+")," ")," ")</f>
        <v xml:space="preserve"> </v>
      </c>
      <c r="AH26" s="204" t="str">
        <f>IF(ISERR(FIND(AH$4,NieStac!$S32))=FALSE(),IF(ISERR(FIND(CONCATENATE(AH$4,"+"),NieStac!$S32))=FALSE(),IF(ISERR(FIND(CONCATENATE(AH$4,"++"),NieStac!$S32))=FALSE(),IF(ISERR(FIND(CONCATENATE(AH$4,"+++"),NieStac!$S32))=FALSE(),"+++","++"),"+")," ")," ")</f>
        <v xml:space="preserve"> </v>
      </c>
      <c r="AI26" s="204" t="str">
        <f>IF(ISERR(FIND(AI$4,NieStac!$S32))=FALSE(),IF(ISERR(FIND(CONCATENATE(AI$4,"+"),NieStac!$S32))=FALSE(),IF(ISERR(FIND(CONCATENATE(AI$4,"++"),NieStac!$S32))=FALSE(),IF(ISERR(FIND(CONCATENATE(AI$4,"+++"),NieStac!$S32))=FALSE(),"+++","++"),"+")," ")," ")</f>
        <v xml:space="preserve"> </v>
      </c>
      <c r="AJ26" s="204" t="str">
        <f>IF(ISERR(FIND(AJ$4,NieStac!$S32))=FALSE(),IF(ISERR(FIND(CONCATENATE(AJ$4,"+"),NieStac!$S32))=FALSE(),IF(ISERR(FIND(CONCATENATE(AJ$4,"++"),NieStac!$S32))=FALSE(),IF(ISERR(FIND(CONCATENATE(AJ$4,"+++"),NieStac!$S32))=FALSE(),"+++","++"),"+")," ")," ")</f>
        <v xml:space="preserve"> </v>
      </c>
      <c r="AK26" s="204" t="str">
        <f>IF(ISERR(FIND(AK$4,NieStac!$S32))=FALSE(),IF(ISERR(FIND(CONCATENATE(AK$4,"+"),NieStac!$S32))=FALSE(),IF(ISERR(FIND(CONCATENATE(AK$4,"++"),NieStac!$S32))=FALSE(),IF(ISERR(FIND(CONCATENATE(AK$4,"+++"),NieStac!$S32))=FALSE(),"+++","++"),"+")," ")," ")</f>
        <v xml:space="preserve"> </v>
      </c>
      <c r="AL26" s="204" t="str">
        <f>IF(ISERR(FIND(AL$4,NieStac!$S32))=FALSE(),IF(ISERR(FIND(CONCATENATE(AL$4,"+"),NieStac!$S32))=FALSE(),IF(ISERR(FIND(CONCATENATE(AL$4,"++"),NieStac!$S32))=FALSE(),IF(ISERR(FIND(CONCATENATE(AL$4,"+++"),NieStac!$S32))=FALSE(),"+++","++"),"+")," ")," ")</f>
        <v xml:space="preserve"> </v>
      </c>
      <c r="AM26" s="204" t="str">
        <f>IF(ISERR(FIND(AM$4,NieStac!$S32))=FALSE(),IF(ISERR(FIND(CONCATENATE(AM$4,"+"),NieStac!$S32))=FALSE(),IF(ISERR(FIND(CONCATENATE(AM$4,"++"),NieStac!$S32))=FALSE(),IF(ISERR(FIND(CONCATENATE(AM$4,"+++"),NieStac!$S32))=FALSE(),"+++","++"),"+")," ")," ")</f>
        <v>++</v>
      </c>
      <c r="AN26" s="204" t="str">
        <f>IF(ISERR(FIND(AN$4,NieStac!$S32))=FALSE(),IF(ISERR(FIND(CONCATENATE(AN$4,"+"),NieStac!$S32))=FALSE(),IF(ISERR(FIND(CONCATENATE(AN$4,"++"),NieStac!$S32))=FALSE(),IF(ISERR(FIND(CONCATENATE(AN$4,"+++"),NieStac!$S32))=FALSE(),"+++","++"),"+")," ")," ")</f>
        <v xml:space="preserve"> </v>
      </c>
      <c r="AO26" s="204" t="str">
        <f>IF(ISERR(FIND(AO$4,NieStac!$S32))=FALSE(),IF(ISERR(FIND(CONCATENATE(AO$4,"+"),NieStac!$S32))=FALSE(),IF(ISERR(FIND(CONCATENATE(AO$4,"++"),NieStac!$S32))=FALSE(),IF(ISERR(FIND(CONCATENATE(AO$4,"+++"),NieStac!$S32))=FALSE(),"+++","++"),"+")," ")," ")</f>
        <v xml:space="preserve"> </v>
      </c>
      <c r="AP26" s="204" t="str">
        <f>IF(ISERR(FIND(AP$4,NieStac!$S32))=FALSE(),IF(ISERR(FIND(CONCATENATE(AP$4,"+"),NieStac!$S32))=FALSE(),IF(ISERR(FIND(CONCATENATE(AP$4,"++"),NieStac!$S32))=FALSE(),IF(ISERR(FIND(CONCATENATE(AP$4,"+++"),NieStac!$S32))=FALSE(),"+++","++"),"+")," ")," ")</f>
        <v>++</v>
      </c>
      <c r="AQ26" s="204" t="str">
        <f>IF(ISERR(FIND(AQ$4,NieStac!$S32))=FALSE(),IF(ISERR(FIND(CONCATENATE(AQ$4,"+"),NieStac!$S32))=FALSE(),IF(ISERR(FIND(CONCATENATE(AQ$4,"++"),NieStac!$S32))=FALSE(),IF(ISERR(FIND(CONCATENATE(AQ$4,"+++"),NieStac!$S32))=FALSE(),"+++","++"),"+")," ")," ")</f>
        <v xml:space="preserve"> </v>
      </c>
      <c r="AR26" s="204" t="str">
        <f>IF(ISERR(FIND(AR$4,NieStac!$S32))=FALSE(),IF(ISERR(FIND(CONCATENATE(AR$4,"+"),NieStac!$S32))=FALSE(),IF(ISERR(FIND(CONCATENATE(AR$4,"++"),NieStac!$S32))=FALSE(),IF(ISERR(FIND(CONCATENATE(AR$4,"+++"),NieStac!$S32))=FALSE(),"+++","++"),"+")," ")," ")</f>
        <v xml:space="preserve"> </v>
      </c>
      <c r="AS26" s="204" t="str">
        <f>IF(ISERR(FIND(AS$4,NieStac!$S32))=FALSE(),IF(ISERR(FIND(CONCATENATE(AS$4,"+"),NieStac!$S32))=FALSE(),IF(ISERR(FIND(CONCATENATE(AS$4,"++"),NieStac!$S32))=FALSE(),IF(ISERR(FIND(CONCATENATE(AS$4,"+++"),NieStac!$S32))=FALSE(),"+++","++"),"+")," ")," ")</f>
        <v xml:space="preserve"> </v>
      </c>
      <c r="AT26" s="204" t="str">
        <f>IF(ISERR(FIND(AT$4,NieStac!$S32))=FALSE(),IF(ISERR(FIND(CONCATENATE(AT$4,"+"),NieStac!$S32))=FALSE(),IF(ISERR(FIND(CONCATENATE(AT$4,"++"),NieStac!$S32))=FALSE(),IF(ISERR(FIND(CONCATENATE(AT$4,"+++"),NieStac!$S32))=FALSE(),"+++","++"),"+")," ")," ")</f>
        <v xml:space="preserve"> </v>
      </c>
      <c r="AU26" s="204" t="str">
        <f>IF(ISERR(FIND(AU$4,NieStac!$S32))=FALSE(),IF(ISERR(FIND(CONCATENATE(AU$4,"+"),NieStac!$S32))=FALSE(),IF(ISERR(FIND(CONCATENATE(AU$4,"++"),NieStac!$S32))=FALSE(),IF(ISERR(FIND(CONCATENATE(AU$4,"+++"),NieStac!$S32))=FALSE(),"+++","++"),"+")," ")," ")</f>
        <v xml:space="preserve"> </v>
      </c>
      <c r="AV26" s="205" t="str">
        <f>NieStac!C32</f>
        <v>Sterowanie robotów mobilnych</v>
      </c>
      <c r="AW26" s="204" t="str">
        <f>IF(ISERR(FIND(AW$4,NieStac!$T32))=FALSE(),IF(ISERR(FIND(CONCATENATE(AW$4,"+"),NieStac!$T32))=FALSE(),IF(ISERR(FIND(CONCATENATE(AW$4,"++"),NieStac!$T32))=FALSE(),IF(ISERR(FIND(CONCATENATE(AW$4,"+++"),NieStac!$T32))=FALSE(),"+++","++"),"+")," ")," ")</f>
        <v xml:space="preserve"> </v>
      </c>
      <c r="AX26" s="204" t="str">
        <f>IF(ISERR(FIND(AX$4,NieStac!$T32))=FALSE(),IF(ISERR(FIND(CONCATENATE(AX$4,"+"),NieStac!$T32))=FALSE(),IF(ISERR(FIND(CONCATENATE(AX$4,"++"),NieStac!$T32))=FALSE(),IF(ISERR(FIND(CONCATENATE(AX$4,"+++"),NieStac!$T32))=FALSE(),"+++","++"),"+")," ")," ")</f>
        <v xml:space="preserve"> </v>
      </c>
      <c r="AY26" s="204" t="str">
        <f>IF(ISERR(FIND(AY$4,NieStac!$T32))=FALSE(),IF(ISERR(FIND(CONCATENATE(AY$4,"+"),NieStac!$T32))=FALSE(),IF(ISERR(FIND(CONCATENATE(AY$4,"++"),NieStac!$T32))=FALSE(),IF(ISERR(FIND(CONCATENATE(AY$4,"+++"),NieStac!$T32))=FALSE(),"+++","++"),"+")," ")," ")</f>
        <v>+</v>
      </c>
      <c r="AZ26" s="204" t="str">
        <f>IF(ISERR(FIND(AZ$4,NieStac!$T32))=FALSE(),IF(ISERR(FIND(CONCATENATE(AZ$4,"+"),NieStac!$T32))=FALSE(),IF(ISERR(FIND(CONCATENATE(AZ$4,"++"),NieStac!$T32))=FALSE(),IF(ISERR(FIND(CONCATENATE(AZ$4,"+++"),NieStac!$T32))=FALSE(),"+++","++"),"+")," ")," ")</f>
        <v>++</v>
      </c>
      <c r="BA26" s="204" t="str">
        <f>IF(ISERR(FIND(BA$4,NieStac!$T32))=FALSE(),IF(ISERR(FIND(CONCATENATE(BA$4,"+"),NieStac!$T32))=FALSE(),IF(ISERR(FIND(CONCATENATE(BA$4,"++"),NieStac!$T32))=FALSE(),IF(ISERR(FIND(CONCATENATE(BA$4,"+++"),NieStac!$T32))=FALSE(),"+++","++"),"+")," ")," ")</f>
        <v xml:space="preserve"> </v>
      </c>
      <c r="BB26" s="204" t="str">
        <f>IF(ISERR(FIND(BB$4,NieStac!$T32))=FALSE(),IF(ISERR(FIND(CONCATENATE(BB$4,"+"),NieStac!$T32))=FALSE(),IF(ISERR(FIND(CONCATENATE(BB$4,"++"),NieStac!$T32))=FALSE(),IF(ISERR(FIND(CONCATENATE(BB$4,"+++"),NieStac!$T32))=FALSE(),"+++","++"),"+")," ")," ")</f>
        <v xml:space="preserve"> </v>
      </c>
      <c r="BC26" s="204" t="str">
        <f>IF(ISERR(FIND(BC$4,NieStac!$T33))=0,IF(ISERR(FIND(CONCATENATE(BC$4,"+"),NieStac!$T33))=0,IF(ISERR(FIND(CONCATENATE(BC$4,"++"),NieStac!$T33))=0,IF(ISERR(FIND(CONCATENATE(BC$4,"+++"),NieStac!$T33))=0,"+++","++"),"+"),"-"),"-")</f>
        <v>-</v>
      </c>
      <c r="BD26" s="204" t="str">
        <f>IF(ISERR(FIND(BD$4,NieStac!$T34))=0,IF(ISERR(FIND(CONCATENATE(BD$4,"+"),NieStac!$T34))=0,IF(ISERR(FIND(CONCATENATE(BD$4,"++"),NieStac!$T34))=0,IF(ISERR(FIND(CONCATENATE(BD$4,"+++"),NieStac!$T34))=0,"+++","++"),"+"),"-"),"-")</f>
        <v>-</v>
      </c>
      <c r="BE26" s="204" t="str">
        <f>IF(ISERR(FIND(BE$4,NieStac!$T34))=0,IF(ISERR(FIND(CONCATENATE(BE$4,"+"),NieStac!$T34))=0,IF(ISERR(FIND(CONCATENATE(BE$4,"++"),NieStac!$T34))=0,IF(ISERR(FIND(CONCATENATE(BE$4,"+++"),NieStac!$T34))=0,"+++","++"),"+"),"-"),"-")</f>
        <v>-</v>
      </c>
    </row>
    <row r="27" spans="1:57" ht="12.75" customHeight="1">
      <c r="A27" s="203" t="str">
        <f>NieStac!C33</f>
        <v>Sterowanie robotów manipulacyjnych</v>
      </c>
      <c r="B27" s="204" t="str">
        <f>IF(ISERR(FIND(B$4,NieStac!$R33))=FALSE(),IF(ISERR(FIND(CONCATENATE(B$4,"+"),NieStac!$R33))=FALSE(),IF(ISERR(FIND(CONCATENATE(B$4,"++"),NieStac!$R33))=FALSE(),IF(ISERR(FIND(CONCATENATE(B$4,"+++"),NieStac!$R33))=FALSE(),"+++","++"),"+")," ")," ")</f>
        <v xml:space="preserve"> </v>
      </c>
      <c r="C27" s="204" t="str">
        <f>IF(ISERR(FIND(C$4,NieStac!$R33))=FALSE(),IF(ISERR(FIND(CONCATENATE(C$4,"+"),NieStac!$R33))=FALSE(),IF(ISERR(FIND(CONCATENATE(C$4,"++"),NieStac!$R33))=FALSE(),IF(ISERR(FIND(CONCATENATE(C$4,"+++"),NieStac!$R33))=FALSE(),"+++","++"),"+")," ")," ")</f>
        <v xml:space="preserve"> </v>
      </c>
      <c r="D27" s="204" t="str">
        <f>IF(ISERR(FIND(D$4,NieStac!$R33))=FALSE(),IF(ISERR(FIND(CONCATENATE(D$4,"+"),NieStac!$R33))=FALSE(),IF(ISERR(FIND(CONCATENATE(D$4,"++"),NieStac!$R33))=FALSE(),IF(ISERR(FIND(CONCATENATE(D$4,"+++"),NieStac!$R33))=FALSE(),"+++","++"),"+")," ")," ")</f>
        <v xml:space="preserve"> </v>
      </c>
      <c r="E27" s="204" t="str">
        <f>IF(ISERR(FIND(E$4,NieStac!$R33))=FALSE(),IF(ISERR(FIND(CONCATENATE(E$4,"+"),NieStac!$R33))=FALSE(),IF(ISERR(FIND(CONCATENATE(E$4,"++"),NieStac!$R33))=FALSE(),IF(ISERR(FIND(CONCATENATE(E$4,"+++"),NieStac!$R33))=FALSE(),"+++","++"),"+")," ")," ")</f>
        <v xml:space="preserve"> </v>
      </c>
      <c r="F27" s="204" t="str">
        <f>IF(ISERR(FIND(F$4,NieStac!$R33))=FALSE(),IF(ISERR(FIND(CONCATENATE(F$4,"+"),NieStac!$R33))=FALSE(),IF(ISERR(FIND(CONCATENATE(F$4,"++"),NieStac!$R33))=FALSE(),IF(ISERR(FIND(CONCATENATE(F$4,"+++"),NieStac!$R33))=FALSE(),"+++","++"),"+")," ")," ")</f>
        <v>+</v>
      </c>
      <c r="G27" s="204" t="str">
        <f>IF(ISERR(FIND(G$4,NieStac!$R33))=FALSE(),IF(ISERR(FIND(CONCATENATE(G$4,"+"),NieStac!$R33))=FALSE(),IF(ISERR(FIND(CONCATENATE(G$4,"++"),NieStac!$R33))=FALSE(),IF(ISERR(FIND(CONCATENATE(G$4,"+++"),NieStac!$R33))=FALSE(),"+++","++"),"+")," ")," ")</f>
        <v xml:space="preserve"> </v>
      </c>
      <c r="H27" s="204" t="str">
        <f>IF(ISERR(FIND(H$4,NieStac!$R33))=FALSE(),IF(ISERR(FIND(CONCATENATE(H$4,"+"),NieStac!$R33))=FALSE(),IF(ISERR(FIND(CONCATENATE(H$4,"++"),NieStac!$R33))=FALSE(),IF(ISERR(FIND(CONCATENATE(H$4,"+++"),NieStac!$R33))=FALSE(),"+++","++"),"+")," ")," ")</f>
        <v>++</v>
      </c>
      <c r="I27" s="204" t="str">
        <f>IF(ISERR(FIND(I$4,NieStac!$R33))=FALSE(),IF(ISERR(FIND(CONCATENATE(I$4,"+"),NieStac!$R33))=FALSE(),IF(ISERR(FIND(CONCATENATE(I$4,"++"),NieStac!$R33))=FALSE(),IF(ISERR(FIND(CONCATENATE(I$4,"+++"),NieStac!$R33))=FALSE(),"+++","++"),"+")," ")," ")</f>
        <v xml:space="preserve"> </v>
      </c>
      <c r="J27" s="204" t="str">
        <f>IF(ISERR(FIND(J$4,NieStac!$R33))=FALSE(),IF(ISERR(FIND(CONCATENATE(J$4,"+"),NieStac!$R33))=FALSE(),IF(ISERR(FIND(CONCATENATE(J$4,"++"),NieStac!$R33))=FALSE(),IF(ISERR(FIND(CONCATENATE(J$4,"+++"),NieStac!$R33))=FALSE(),"+++","++"),"+")," ")," ")</f>
        <v>+</v>
      </c>
      <c r="K27" s="204" t="str">
        <f>IF(ISERR(FIND(K$4,NieStac!$R33))=FALSE(),IF(ISERR(FIND(CONCATENATE(K$4,"+"),NieStac!$R33))=FALSE(),IF(ISERR(FIND(CONCATENATE(K$4,"++"),NieStac!$R33))=FALSE(),IF(ISERR(FIND(CONCATENATE(K$4,"+++"),NieStac!$R33))=FALSE(),"+++","++"),"+")," ")," ")</f>
        <v>+++</v>
      </c>
      <c r="L27" s="204" t="str">
        <f>IF(ISERR(FIND(L$4,NieStac!$R33))=FALSE(),IF(ISERR(FIND(CONCATENATE(L$4,"+"),NieStac!$R33))=FALSE(),IF(ISERR(FIND(CONCATENATE(L$4,"++"),NieStac!$R33))=FALSE(),IF(ISERR(FIND(CONCATENATE(L$4,"+++"),NieStac!$R33))=FALSE(),"+++","++"),"+")," ")," ")</f>
        <v xml:space="preserve"> </v>
      </c>
      <c r="M27" s="204" t="str">
        <f>IF(ISERR(FIND(M$4,NieStac!$R33))=FALSE(),IF(ISERR(FIND(CONCATENATE(M$4,"+"),NieStac!$R33))=FALSE(),IF(ISERR(FIND(CONCATENATE(M$4,"++"),NieStac!$R33))=FALSE(),IF(ISERR(FIND(CONCATENATE(M$4,"+++"),NieStac!$R33))=FALSE(),"+++","++"),"+")," ")," ")</f>
        <v xml:space="preserve"> </v>
      </c>
      <c r="N27" s="204" t="str">
        <f>IF(ISERR(FIND(N$4,NieStac!$R33))=FALSE(),IF(ISERR(FIND(CONCATENATE(N$4,"+"),NieStac!$R33))=FALSE(),IF(ISERR(FIND(CONCATENATE(N$4,"++"),NieStac!$R33))=FALSE(),IF(ISERR(FIND(CONCATENATE(N$4,"+++"),NieStac!$R33))=FALSE(),"+++","++"),"+")," ")," ")</f>
        <v xml:space="preserve"> </v>
      </c>
      <c r="O27" s="204" t="str">
        <f>IF(ISERR(FIND(O$4,NieStac!$R33))=FALSE(),IF(ISERR(FIND(CONCATENATE(O$4,"+"),NieStac!$R33))=FALSE(),IF(ISERR(FIND(CONCATENATE(O$4,"++"),NieStac!$R33))=FALSE(),IF(ISERR(FIND(CONCATENATE(O$4,"+++"),NieStac!$R33))=FALSE(),"+++","++"),"+")," ")," ")</f>
        <v xml:space="preserve"> </v>
      </c>
      <c r="P27" s="204" t="str">
        <f>IF(ISERR(FIND(P$4,NieStac!$R33))=FALSE(),IF(ISERR(FIND(CONCATENATE(P$4,"+"),NieStac!$R33))=FALSE(),IF(ISERR(FIND(CONCATENATE(P$4,"++"),NieStac!$R33))=FALSE(),IF(ISERR(FIND(CONCATENATE(P$4,"+++"),NieStac!$R33))=FALSE(),"+++","++"),"+")," ")," ")</f>
        <v xml:space="preserve"> </v>
      </c>
      <c r="Q27" s="204" t="str">
        <f>IF(ISERR(FIND(Q$4,NieStac!$R33))=FALSE(),IF(ISERR(FIND(CONCATENATE(Q$4,"+"),NieStac!$R33))=FALSE(),IF(ISERR(FIND(CONCATENATE(Q$4,"++"),NieStac!$R33))=FALSE(),IF(ISERR(FIND(CONCATENATE(Q$4,"+++"),NieStac!$R33))=FALSE(),"+++","++"),"+")," ")," ")</f>
        <v xml:space="preserve"> </v>
      </c>
      <c r="R27" s="204" t="str">
        <f>IF(ISERR(FIND(R$4,NieStac!$R33))=FALSE(),IF(ISERR(FIND(CONCATENATE(R$4,"+"),NieStac!$R33))=FALSE(),IF(ISERR(FIND(CONCATENATE(R$4,"++"),NieStac!$R33))=FALSE(),IF(ISERR(FIND(CONCATENATE(R$4,"+++"),NieStac!$R33))=FALSE(),"+++","++"),"+")," ")," ")</f>
        <v xml:space="preserve"> </v>
      </c>
      <c r="S27" s="204" t="str">
        <f>IF(ISERR(FIND(S$4,NieStac!$R33))=FALSE(),IF(ISERR(FIND(CONCATENATE(S$4,"+"),NieStac!$R33))=FALSE(),IF(ISERR(FIND(CONCATENATE(S$4,"++"),NieStac!$R33))=FALSE(),IF(ISERR(FIND(CONCATENATE(S$4,"+++"),NieStac!$R33))=FALSE(),"+++","++"),"+")," ")," ")</f>
        <v xml:space="preserve"> </v>
      </c>
      <c r="T27" s="205" t="str">
        <f>NieStac!C33</f>
        <v>Sterowanie robotów manipulacyjnych</v>
      </c>
      <c r="U27" s="204" t="str">
        <f>IF(ISERR(FIND(U$4,NieStac!$S33))=FALSE(),IF(ISERR(FIND(CONCATENATE(U$4,"+"),NieStac!$S33))=FALSE(),IF(ISERR(FIND(CONCATENATE(U$4,"++"),NieStac!$S33))=FALSE(),IF(ISERR(FIND(CONCATENATE(U$4,"+++"),NieStac!$S33))=FALSE(),"+++","++"),"+")," ")," ")</f>
        <v xml:space="preserve"> </v>
      </c>
      <c r="V27" s="204" t="str">
        <f>IF(ISERR(FIND(V$4,NieStac!$S33))=FALSE(),IF(ISERR(FIND(CONCATENATE(V$4,"+"),NieStac!$S33))=FALSE(),IF(ISERR(FIND(CONCATENATE(V$4,"++"),NieStac!$S33))=FALSE(),IF(ISERR(FIND(CONCATENATE(V$4,"+++"),NieStac!$S33))=FALSE(),"+++","++"),"+")," ")," ")</f>
        <v xml:space="preserve"> </v>
      </c>
      <c r="W27" s="204" t="str">
        <f>IF(ISERR(FIND(W$4,NieStac!$S33))=FALSE(),IF(ISERR(FIND(CONCATENATE(W$4,"+"),NieStac!$S33))=FALSE(),IF(ISERR(FIND(CONCATENATE(W$4,"++"),NieStac!$S33))=FALSE(),IF(ISERR(FIND(CONCATENATE(W$4,"+++"),NieStac!$S33))=FALSE(),"+++","++"),"+")," ")," ")</f>
        <v xml:space="preserve"> </v>
      </c>
      <c r="X27" s="204" t="str">
        <f>IF(ISERR(FIND(X$4,NieStac!$S33))=FALSE(),IF(ISERR(FIND(CONCATENATE(X$4,"+"),NieStac!$S33))=FALSE(),IF(ISERR(FIND(CONCATENATE(X$4,"++"),NieStac!$S33))=FALSE(),IF(ISERR(FIND(CONCATENATE(X$4,"+++"),NieStac!$S33))=FALSE(),"+++","++"),"+")," ")," ")</f>
        <v xml:space="preserve"> </v>
      </c>
      <c r="Y27" s="204" t="str">
        <f>IF(ISERR(FIND(Y$4,NieStac!$S33))=FALSE(),IF(ISERR(FIND(CONCATENATE(Y$4,"+"),NieStac!$S33))=FALSE(),IF(ISERR(FIND(CONCATENATE(Y$4,"++"),NieStac!$S33))=FALSE(),IF(ISERR(FIND(CONCATENATE(Y$4,"+++"),NieStac!$S33))=FALSE(),"+++","++"),"+")," ")," ")</f>
        <v xml:space="preserve"> </v>
      </c>
      <c r="Z27" s="204" t="str">
        <f>IF(ISERR(FIND(Z$4,NieStac!$S33))=FALSE(),IF(ISERR(FIND(CONCATENATE(Z$4,"+"),NieStac!$S33))=FALSE(),IF(ISERR(FIND(CONCATENATE(Z$4,"++"),NieStac!$S33))=FALSE(),IF(ISERR(FIND(CONCATENATE(Z$4,"+++"),NieStac!$S33))=FALSE(),"+++","++"),"+")," ")," ")</f>
        <v xml:space="preserve"> </v>
      </c>
      <c r="AA27" s="204" t="str">
        <f>IF(ISERR(FIND(AA$4,NieStac!$S33))=FALSE(),IF(ISERR(FIND(CONCATENATE(AA$4,"+"),NieStac!$S33))=FALSE(),IF(ISERR(FIND(CONCATENATE(AA$4,"++"),NieStac!$S33))=FALSE(),IF(ISERR(FIND(CONCATENATE(AA$4,"+++"),NieStac!$S33))=FALSE(),"+++","++"),"+")," ")," ")</f>
        <v xml:space="preserve"> </v>
      </c>
      <c r="AB27" s="204" t="str">
        <f>IF(ISERR(FIND(AB$4,NieStac!$S33))=FALSE(),IF(ISERR(FIND(CONCATENATE(AB$4,"+"),NieStac!$S33))=FALSE(),IF(ISERR(FIND(CONCATENATE(AB$4,"++"),NieStac!$S33))=FALSE(),IF(ISERR(FIND(CONCATENATE(AB$4,"+++"),NieStac!$S33))=FALSE(),"+++","++"),"+")," ")," ")</f>
        <v xml:space="preserve"> </v>
      </c>
      <c r="AC27" s="204" t="str">
        <f>IF(ISERR(FIND(AC$4,NieStac!$S33))=FALSE(),IF(ISERR(FIND(CONCATENATE(AC$4,"+"),NieStac!$S33))=FALSE(),IF(ISERR(FIND(CONCATENATE(AC$4,"++"),NieStac!$S33))=FALSE(),IF(ISERR(FIND(CONCATENATE(AC$4,"+++"),NieStac!$S33))=FALSE(),"+++","++"),"+")," ")," ")</f>
        <v>++</v>
      </c>
      <c r="AD27" s="204" t="str">
        <f>IF(ISERR(FIND(AD$4,NieStac!$S33))=FALSE(),IF(ISERR(FIND(CONCATENATE(AD$4,"+"),NieStac!$S33))=FALSE(),IF(ISERR(FIND(CONCATENATE(AD$4,"++"),NieStac!$S33))=FALSE(),IF(ISERR(FIND(CONCATENATE(AD$4,"+++"),NieStac!$S33))=FALSE(),"+++","++"),"+")," ")," ")</f>
        <v>+++</v>
      </c>
      <c r="AE27" s="204" t="str">
        <f>IF(ISERR(FIND(AE$4,NieStac!$S33))=FALSE(),IF(ISERR(FIND(CONCATENATE(AE$4,"+"),NieStac!$S33))=FALSE(),IF(ISERR(FIND(CONCATENATE(AE$4,"++"),NieStac!$S33))=FALSE(),IF(ISERR(FIND(CONCATENATE(AE$4,"+++"),NieStac!$S33))=FALSE(),"+++","++"),"+")," ")," ")</f>
        <v xml:space="preserve"> </v>
      </c>
      <c r="AF27" s="204" t="str">
        <f>IF(ISERR(FIND(AF$4,NieStac!$S33))=FALSE(),IF(ISERR(FIND(CONCATENATE(AF$4,"+"),NieStac!$S33))=FALSE(),IF(ISERR(FIND(CONCATENATE(AF$4,"++"),NieStac!$S33))=FALSE(),IF(ISERR(FIND(CONCATENATE(AF$4,"+++"),NieStac!$S33))=FALSE(),"+++","++"),"+")," ")," ")</f>
        <v xml:space="preserve"> </v>
      </c>
      <c r="AG27" s="204" t="str">
        <f>IF(ISERR(FIND(AG$4,NieStac!$S33))=FALSE(),IF(ISERR(FIND(CONCATENATE(AG$4,"+"),NieStac!$S33))=FALSE(),IF(ISERR(FIND(CONCATENATE(AG$4,"++"),NieStac!$S33))=FALSE(),IF(ISERR(FIND(CONCATENATE(AG$4,"+++"),NieStac!$S33))=FALSE(),"+++","++"),"+")," ")," ")</f>
        <v xml:space="preserve"> </v>
      </c>
      <c r="AH27" s="204" t="str">
        <f>IF(ISERR(FIND(AH$4,NieStac!$S33))=FALSE(),IF(ISERR(FIND(CONCATENATE(AH$4,"+"),NieStac!$S33))=FALSE(),IF(ISERR(FIND(CONCATENATE(AH$4,"++"),NieStac!$S33))=FALSE(),IF(ISERR(FIND(CONCATENATE(AH$4,"+++"),NieStac!$S33))=FALSE(),"+++","++"),"+")," ")," ")</f>
        <v xml:space="preserve"> </v>
      </c>
      <c r="AI27" s="204" t="str">
        <f>IF(ISERR(FIND(AI$4,NieStac!$S33))=FALSE(),IF(ISERR(FIND(CONCATENATE(AI$4,"+"),NieStac!$S33))=FALSE(),IF(ISERR(FIND(CONCATENATE(AI$4,"++"),NieStac!$S33))=FALSE(),IF(ISERR(FIND(CONCATENATE(AI$4,"+++"),NieStac!$S33))=FALSE(),"+++","++"),"+")," ")," ")</f>
        <v xml:space="preserve"> </v>
      </c>
      <c r="AJ27" s="204" t="str">
        <f>IF(ISERR(FIND(AJ$4,NieStac!$S33))=FALSE(),IF(ISERR(FIND(CONCATENATE(AJ$4,"+"),NieStac!$S33))=FALSE(),IF(ISERR(FIND(CONCATENATE(AJ$4,"++"),NieStac!$S33))=FALSE(),IF(ISERR(FIND(CONCATENATE(AJ$4,"+++"),NieStac!$S33))=FALSE(),"+++","++"),"+")," ")," ")</f>
        <v xml:space="preserve"> </v>
      </c>
      <c r="AK27" s="204" t="str">
        <f>IF(ISERR(FIND(AK$4,NieStac!$S33))=FALSE(),IF(ISERR(FIND(CONCATENATE(AK$4,"+"),NieStac!$S33))=FALSE(),IF(ISERR(FIND(CONCATENATE(AK$4,"++"),NieStac!$S33))=FALSE(),IF(ISERR(FIND(CONCATENATE(AK$4,"+++"),NieStac!$S33))=FALSE(),"+++","++"),"+")," ")," ")</f>
        <v xml:space="preserve"> </v>
      </c>
      <c r="AL27" s="204" t="str">
        <f>IF(ISERR(FIND(AL$4,NieStac!$S33))=FALSE(),IF(ISERR(FIND(CONCATENATE(AL$4,"+"),NieStac!$S33))=FALSE(),IF(ISERR(FIND(CONCATENATE(AL$4,"++"),NieStac!$S33))=FALSE(),IF(ISERR(FIND(CONCATENATE(AL$4,"+++"),NieStac!$S33))=FALSE(),"+++","++"),"+")," ")," ")</f>
        <v xml:space="preserve"> </v>
      </c>
      <c r="AM27" s="204" t="str">
        <f>IF(ISERR(FIND(AM$4,NieStac!$S33))=FALSE(),IF(ISERR(FIND(CONCATENATE(AM$4,"+"),NieStac!$S33))=FALSE(),IF(ISERR(FIND(CONCATENATE(AM$4,"++"),NieStac!$S33))=FALSE(),IF(ISERR(FIND(CONCATENATE(AM$4,"+++"),NieStac!$S33))=FALSE(),"+++","++"),"+")," ")," ")</f>
        <v>+</v>
      </c>
      <c r="AN27" s="204" t="str">
        <f>IF(ISERR(FIND(AN$4,NieStac!$S33))=FALSE(),IF(ISERR(FIND(CONCATENATE(AN$4,"+"),NieStac!$S33))=FALSE(),IF(ISERR(FIND(CONCATENATE(AN$4,"++"),NieStac!$S33))=FALSE(),IF(ISERR(FIND(CONCATENATE(AN$4,"+++"),NieStac!$S33))=FALSE(),"+++","++"),"+")," ")," ")</f>
        <v xml:space="preserve"> </v>
      </c>
      <c r="AO27" s="204" t="str">
        <f>IF(ISERR(FIND(AO$4,NieStac!$S33))=FALSE(),IF(ISERR(FIND(CONCATENATE(AO$4,"+"),NieStac!$S33))=FALSE(),IF(ISERR(FIND(CONCATENATE(AO$4,"++"),NieStac!$S33))=FALSE(),IF(ISERR(FIND(CONCATENATE(AO$4,"+++"),NieStac!$S33))=FALSE(),"+++","++"),"+")," ")," ")</f>
        <v xml:space="preserve"> </v>
      </c>
      <c r="AP27" s="204" t="str">
        <f>IF(ISERR(FIND(AP$4,NieStac!$S33))=FALSE(),IF(ISERR(FIND(CONCATENATE(AP$4,"+"),NieStac!$S33))=FALSE(),IF(ISERR(FIND(CONCATENATE(AP$4,"++"),NieStac!$S33))=FALSE(),IF(ISERR(FIND(CONCATENATE(AP$4,"+++"),NieStac!$S33))=FALSE(),"+++","++"),"+")," ")," ")</f>
        <v>+</v>
      </c>
      <c r="AQ27" s="204" t="str">
        <f>IF(ISERR(FIND(AQ$4,NieStac!$S33))=FALSE(),IF(ISERR(FIND(CONCATENATE(AQ$4,"+"),NieStac!$S33))=FALSE(),IF(ISERR(FIND(CONCATENATE(AQ$4,"++"),NieStac!$S33))=FALSE(),IF(ISERR(FIND(CONCATENATE(AQ$4,"+++"),NieStac!$S33))=FALSE(),"+++","++"),"+")," ")," ")</f>
        <v xml:space="preserve"> </v>
      </c>
      <c r="AR27" s="204" t="str">
        <f>IF(ISERR(FIND(AR$4,NieStac!$S33))=FALSE(),IF(ISERR(FIND(CONCATENATE(AR$4,"+"),NieStac!$S33))=FALSE(),IF(ISERR(FIND(CONCATENATE(AR$4,"++"),NieStac!$S33))=FALSE(),IF(ISERR(FIND(CONCATENATE(AR$4,"+++"),NieStac!$S33))=FALSE(),"+++","++"),"+")," ")," ")</f>
        <v xml:space="preserve"> </v>
      </c>
      <c r="AS27" s="204" t="str">
        <f>IF(ISERR(FIND(AS$4,NieStac!$S33))=FALSE(),IF(ISERR(FIND(CONCATENATE(AS$4,"+"),NieStac!$S33))=FALSE(),IF(ISERR(FIND(CONCATENATE(AS$4,"++"),NieStac!$S33))=FALSE(),IF(ISERR(FIND(CONCATENATE(AS$4,"+++"),NieStac!$S33))=FALSE(),"+++","++"),"+")," ")," ")</f>
        <v xml:space="preserve"> </v>
      </c>
      <c r="AT27" s="204" t="str">
        <f>IF(ISERR(FIND(AT$4,NieStac!$S33))=FALSE(),IF(ISERR(FIND(CONCATENATE(AT$4,"+"),NieStac!$S33))=FALSE(),IF(ISERR(FIND(CONCATENATE(AT$4,"++"),NieStac!$S33))=FALSE(),IF(ISERR(FIND(CONCATENATE(AT$4,"+++"),NieStac!$S33))=FALSE(),"+++","++"),"+")," ")," ")</f>
        <v xml:space="preserve"> </v>
      </c>
      <c r="AU27" s="204" t="str">
        <f>IF(ISERR(FIND(AU$4,NieStac!$S33))=FALSE(),IF(ISERR(FIND(CONCATENATE(AU$4,"+"),NieStac!$S33))=FALSE(),IF(ISERR(FIND(CONCATENATE(AU$4,"++"),NieStac!$S33))=FALSE(),IF(ISERR(FIND(CONCATENATE(AU$4,"+++"),NieStac!$S33))=FALSE(),"+++","++"),"+")," ")," ")</f>
        <v xml:space="preserve"> </v>
      </c>
      <c r="AV27" s="205" t="str">
        <f>NieStac!C33</f>
        <v>Sterowanie robotów manipulacyjnych</v>
      </c>
      <c r="AW27" s="204" t="str">
        <f>IF(ISERR(FIND(AW$4,NieStac!$T33))=FALSE(),IF(ISERR(FIND(CONCATENATE(AW$4,"+"),NieStac!$T33))=FALSE(),IF(ISERR(FIND(CONCATENATE(AW$4,"++"),NieStac!$T33))=FALSE(),IF(ISERR(FIND(CONCATENATE(AW$4,"+++"),NieStac!$T33))=FALSE(),"+++","++"),"+")," ")," ")</f>
        <v xml:space="preserve"> </v>
      </c>
      <c r="AX27" s="204" t="str">
        <f>IF(ISERR(FIND(AX$4,NieStac!$T33))=FALSE(),IF(ISERR(FIND(CONCATENATE(AX$4,"+"),NieStac!$T33))=FALSE(),IF(ISERR(FIND(CONCATENATE(AX$4,"++"),NieStac!$T33))=FALSE(),IF(ISERR(FIND(CONCATENATE(AX$4,"+++"),NieStac!$T33))=FALSE(),"+++","++"),"+")," ")," ")</f>
        <v xml:space="preserve"> </v>
      </c>
      <c r="AY27" s="204" t="str">
        <f>IF(ISERR(FIND(AY$4,NieStac!$T33))=FALSE(),IF(ISERR(FIND(CONCATENATE(AY$4,"+"),NieStac!$T33))=FALSE(),IF(ISERR(FIND(CONCATENATE(AY$4,"++"),NieStac!$T33))=FALSE(),IF(ISERR(FIND(CONCATENATE(AY$4,"+++"),NieStac!$T33))=FALSE(),"+++","++"),"+")," ")," ")</f>
        <v xml:space="preserve"> </v>
      </c>
      <c r="AZ27" s="204" t="str">
        <f>IF(ISERR(FIND(AZ$4,NieStac!$T33))=FALSE(),IF(ISERR(FIND(CONCATENATE(AZ$4,"+"),NieStac!$T33))=FALSE(),IF(ISERR(FIND(CONCATENATE(AZ$4,"++"),NieStac!$T33))=FALSE(),IF(ISERR(FIND(CONCATENATE(AZ$4,"+++"),NieStac!$T33))=FALSE(),"+++","++"),"+")," ")," ")</f>
        <v>+</v>
      </c>
      <c r="BA27" s="204" t="str">
        <f>IF(ISERR(FIND(BA$4,NieStac!$T33))=FALSE(),IF(ISERR(FIND(CONCATENATE(BA$4,"+"),NieStac!$T33))=FALSE(),IF(ISERR(FIND(CONCATENATE(BA$4,"++"),NieStac!$T33))=FALSE(),IF(ISERR(FIND(CONCATENATE(BA$4,"+++"),NieStac!$T33))=FALSE(),"+++","++"),"+")," ")," ")</f>
        <v xml:space="preserve"> </v>
      </c>
      <c r="BB27" s="204" t="str">
        <f>IF(ISERR(FIND(BB$4,NieStac!$T33))=FALSE(),IF(ISERR(FIND(CONCATENATE(BB$4,"+"),NieStac!$T33))=FALSE(),IF(ISERR(FIND(CONCATENATE(BB$4,"++"),NieStac!$T33))=FALSE(),IF(ISERR(FIND(CONCATENATE(BB$4,"+++"),NieStac!$T33))=FALSE(),"+++","++"),"+")," ")," ")</f>
        <v xml:space="preserve"> </v>
      </c>
      <c r="BC27" s="204" t="str">
        <f>IF(ISERR(FIND(BC$4,NieStac!$T34))=0,IF(ISERR(FIND(CONCATENATE(BC$4,"+"),NieStac!$T34))=0,IF(ISERR(FIND(CONCATENATE(BC$4,"++"),NieStac!$T34))=0,IF(ISERR(FIND(CONCATENATE(BC$4,"+++"),NieStac!$T34))=0,"+++","++"),"+"),"-"),"-")</f>
        <v>-</v>
      </c>
      <c r="BD27" s="204" t="str">
        <f>IF(ISERR(FIND(BD$4,NieStac!$T35))=0,IF(ISERR(FIND(CONCATENATE(BD$4,"+"),NieStac!$T35))=0,IF(ISERR(FIND(CONCATENATE(BD$4,"++"),NieStac!$T35))=0,IF(ISERR(FIND(CONCATENATE(BD$4,"+++"),NieStac!$T35))=0,"+++","++"),"+"),"-"),"-")</f>
        <v>-</v>
      </c>
      <c r="BE27" s="204" t="str">
        <f>IF(ISERR(FIND(BE$4,NieStac!$T35))=0,IF(ISERR(FIND(CONCATENATE(BE$4,"+"),NieStac!$T35))=0,IF(ISERR(FIND(CONCATENATE(BE$4,"++"),NieStac!$T35))=0,IF(ISERR(FIND(CONCATENATE(BE$4,"+++"),NieStac!$T35))=0,"+++","++"),"+"),"-"),"-")</f>
        <v>-</v>
      </c>
    </row>
    <row r="28" spans="1:57" ht="12.75" customHeight="1">
      <c r="A28" s="203" t="str">
        <f>NieStac!C34</f>
        <v xml:space="preserve">Przedmiot obieralny społeczno-humanistyczny 1: 
a) Zarządzanie strategiczne 
b) Zintegrowane systemy zarządzania 
c) Organizacja i zarządzanie małych przedsiębiorstw </v>
      </c>
      <c r="B28" s="204" t="str">
        <f>IF(ISERR(FIND(B$4,NieStac!$R34))=FALSE(),IF(ISERR(FIND(CONCATENATE(B$4,"+"),NieStac!$R34))=FALSE(),IF(ISERR(FIND(CONCATENATE(B$4,"++"),NieStac!$R34))=FALSE(),IF(ISERR(FIND(CONCATENATE(B$4,"+++"),NieStac!$R34))=FALSE(),"+++","++"),"+")," ")," ")</f>
        <v xml:space="preserve"> </v>
      </c>
      <c r="C28" s="204" t="str">
        <f>IF(ISERR(FIND(C$4,NieStac!$R34))=FALSE(),IF(ISERR(FIND(CONCATENATE(C$4,"+"),NieStac!$R34))=FALSE(),IF(ISERR(FIND(CONCATENATE(C$4,"++"),NieStac!$R34))=FALSE(),IF(ISERR(FIND(CONCATENATE(C$4,"+++"),NieStac!$R34))=FALSE(),"+++","++"),"+")," ")," ")</f>
        <v xml:space="preserve"> </v>
      </c>
      <c r="D28" s="204" t="str">
        <f>IF(ISERR(FIND(D$4,NieStac!$R34))=FALSE(),IF(ISERR(FIND(CONCATENATE(D$4,"+"),NieStac!$R34))=FALSE(),IF(ISERR(FIND(CONCATENATE(D$4,"++"),NieStac!$R34))=FALSE(),IF(ISERR(FIND(CONCATENATE(D$4,"+++"),NieStac!$R34))=FALSE(),"+++","++"),"+")," ")," ")</f>
        <v xml:space="preserve"> </v>
      </c>
      <c r="E28" s="204" t="str">
        <f>IF(ISERR(FIND(E$4,NieStac!$R34))=FALSE(),IF(ISERR(FIND(CONCATENATE(E$4,"+"),NieStac!$R34))=FALSE(),IF(ISERR(FIND(CONCATENATE(E$4,"++"),NieStac!$R34))=FALSE(),IF(ISERR(FIND(CONCATENATE(E$4,"+++"),NieStac!$R34))=FALSE(),"+++","++"),"+")," ")," ")</f>
        <v xml:space="preserve"> </v>
      </c>
      <c r="F28" s="204" t="str">
        <f>IF(ISERR(FIND(F$4,NieStac!$R34))=FALSE(),IF(ISERR(FIND(CONCATENATE(F$4,"+"),NieStac!$R34))=FALSE(),IF(ISERR(FIND(CONCATENATE(F$4,"++"),NieStac!$R34))=FALSE(),IF(ISERR(FIND(CONCATENATE(F$4,"+++"),NieStac!$R34))=FALSE(),"+++","++"),"+")," ")," ")</f>
        <v xml:space="preserve"> </v>
      </c>
      <c r="G28" s="204" t="str">
        <f>IF(ISERR(FIND(G$4,NieStac!$R34))=FALSE(),IF(ISERR(FIND(CONCATENATE(G$4,"+"),NieStac!$R34))=FALSE(),IF(ISERR(FIND(CONCATENATE(G$4,"++"),NieStac!$R34))=FALSE(),IF(ISERR(FIND(CONCATENATE(G$4,"+++"),NieStac!$R34))=FALSE(),"+++","++"),"+")," ")," ")</f>
        <v xml:space="preserve"> </v>
      </c>
      <c r="H28" s="204" t="str">
        <f>IF(ISERR(FIND(H$4,NieStac!$R34))=FALSE(),IF(ISERR(FIND(CONCATENATE(H$4,"+"),NieStac!$R34))=FALSE(),IF(ISERR(FIND(CONCATENATE(H$4,"++"),NieStac!$R34))=FALSE(),IF(ISERR(FIND(CONCATENATE(H$4,"+++"),NieStac!$R34))=FALSE(),"+++","++"),"+")," ")," ")</f>
        <v xml:space="preserve"> </v>
      </c>
      <c r="I28" s="204" t="str">
        <f>IF(ISERR(FIND(I$4,NieStac!$R34))=FALSE(),IF(ISERR(FIND(CONCATENATE(I$4,"+"),NieStac!$R34))=FALSE(),IF(ISERR(FIND(CONCATENATE(I$4,"++"),NieStac!$R34))=FALSE(),IF(ISERR(FIND(CONCATENATE(I$4,"+++"),NieStac!$R34))=FALSE(),"+++","++"),"+")," ")," ")</f>
        <v xml:space="preserve"> </v>
      </c>
      <c r="J28" s="204" t="str">
        <f>IF(ISERR(FIND(J$4,NieStac!$R34))=FALSE(),IF(ISERR(FIND(CONCATENATE(J$4,"+"),NieStac!$R34))=FALSE(),IF(ISERR(FIND(CONCATENATE(J$4,"++"),NieStac!$R34))=FALSE(),IF(ISERR(FIND(CONCATENATE(J$4,"+++"),NieStac!$R34))=FALSE(),"+++","++"),"+")," ")," ")</f>
        <v xml:space="preserve"> </v>
      </c>
      <c r="K28" s="204" t="str">
        <f>IF(ISERR(FIND(K$4,NieStac!$R34))=FALSE(),IF(ISERR(FIND(CONCATENATE(K$4,"+"),NieStac!$R34))=FALSE(),IF(ISERR(FIND(CONCATENATE(K$4,"++"),NieStac!$R34))=FALSE(),IF(ISERR(FIND(CONCATENATE(K$4,"+++"),NieStac!$R34))=FALSE(),"+++","++"),"+")," ")," ")</f>
        <v xml:space="preserve"> </v>
      </c>
      <c r="L28" s="204" t="str">
        <f>IF(ISERR(FIND(L$4,NieStac!$R34))=FALSE(),IF(ISERR(FIND(CONCATENATE(L$4,"+"),NieStac!$R34))=FALSE(),IF(ISERR(FIND(CONCATENATE(L$4,"++"),NieStac!$R34))=FALSE(),IF(ISERR(FIND(CONCATENATE(L$4,"+++"),NieStac!$R34))=FALSE(),"+++","++"),"+")," ")," ")</f>
        <v xml:space="preserve"> </v>
      </c>
      <c r="M28" s="204" t="str">
        <f>IF(ISERR(FIND(M$4,NieStac!$R34))=FALSE(),IF(ISERR(FIND(CONCATENATE(M$4,"+"),NieStac!$R34))=FALSE(),IF(ISERR(FIND(CONCATENATE(M$4,"++"),NieStac!$R34))=FALSE(),IF(ISERR(FIND(CONCATENATE(M$4,"+++"),NieStac!$R34))=FALSE(),"+++","++"),"+")," ")," ")</f>
        <v xml:space="preserve"> </v>
      </c>
      <c r="N28" s="204" t="str">
        <f>IF(ISERR(FIND(N$4,NieStac!$R34))=FALSE(),IF(ISERR(FIND(CONCATENATE(N$4,"+"),NieStac!$R34))=FALSE(),IF(ISERR(FIND(CONCATENATE(N$4,"++"),NieStac!$R34))=FALSE(),IF(ISERR(FIND(CONCATENATE(N$4,"+++"),NieStac!$R34))=FALSE(),"+++","++"),"+")," ")," ")</f>
        <v xml:space="preserve"> </v>
      </c>
      <c r="O28" s="204" t="str">
        <f>IF(ISERR(FIND(O$4,NieStac!$R34))=FALSE(),IF(ISERR(FIND(CONCATENATE(O$4,"+"),NieStac!$R34))=FALSE(),IF(ISERR(FIND(CONCATENATE(O$4,"++"),NieStac!$R34))=FALSE(),IF(ISERR(FIND(CONCATENATE(O$4,"+++"),NieStac!$R34))=FALSE(),"+++","++"),"+")," ")," ")</f>
        <v>+++</v>
      </c>
      <c r="P28" s="204" t="str">
        <f>IF(ISERR(FIND(P$4,NieStac!$R34))=FALSE(),IF(ISERR(FIND(CONCATENATE(P$4,"+"),NieStac!$R34))=FALSE(),IF(ISERR(FIND(CONCATENATE(P$4,"++"),NieStac!$R34))=FALSE(),IF(ISERR(FIND(CONCATENATE(P$4,"+++"),NieStac!$R34))=FALSE(),"+++","++"),"+")," ")," ")</f>
        <v>+++</v>
      </c>
      <c r="Q28" s="204" t="str">
        <f>IF(ISERR(FIND(Q$4,NieStac!$R34))=FALSE(),IF(ISERR(FIND(CONCATENATE(Q$4,"+"),NieStac!$R34))=FALSE(),IF(ISERR(FIND(CONCATENATE(Q$4,"++"),NieStac!$R34))=FALSE(),IF(ISERR(FIND(CONCATENATE(Q$4,"+++"),NieStac!$R34))=FALSE(),"+++","++"),"+")," ")," ")</f>
        <v xml:space="preserve"> </v>
      </c>
      <c r="R28" s="204" t="str">
        <f>IF(ISERR(FIND(R$4,NieStac!$R34))=FALSE(),IF(ISERR(FIND(CONCATENATE(R$4,"+"),NieStac!$R34))=FALSE(),IF(ISERR(FIND(CONCATENATE(R$4,"++"),NieStac!$R34))=FALSE(),IF(ISERR(FIND(CONCATENATE(R$4,"+++"),NieStac!$R34))=FALSE(),"+++","++"),"+")," ")," ")</f>
        <v>+++</v>
      </c>
      <c r="S28" s="204" t="str">
        <f>IF(ISERR(FIND(S$4,NieStac!$R34))=FALSE(),IF(ISERR(FIND(CONCATENATE(S$4,"+"),NieStac!$R34))=FALSE(),IF(ISERR(FIND(CONCATENATE(S$4,"++"),NieStac!$R34))=FALSE(),IF(ISERR(FIND(CONCATENATE(S$4,"+++"),NieStac!$R34))=FALSE(),"+++","++"),"+")," ")," ")</f>
        <v xml:space="preserve"> </v>
      </c>
      <c r="T28" s="205" t="str">
        <f>NieStac!C34</f>
        <v xml:space="preserve">Przedmiot obieralny społeczno-humanistyczny 1: 
a) Zarządzanie strategiczne 
b) Zintegrowane systemy zarządzania 
c) Organizacja i zarządzanie małych przedsiębiorstw </v>
      </c>
      <c r="U28" s="204" t="str">
        <f>IF(ISERR(FIND(U$4,NieStac!$S34))=FALSE(),IF(ISERR(FIND(CONCATENATE(U$4,"+"),NieStac!$S34))=FALSE(),IF(ISERR(FIND(CONCATENATE(U$4,"++"),NieStac!$S34))=FALSE(),IF(ISERR(FIND(CONCATENATE(U$4,"+++"),NieStac!$S34))=FALSE(),"+++","++"),"+")," ")," ")</f>
        <v xml:space="preserve"> </v>
      </c>
      <c r="V28" s="204" t="str">
        <f>IF(ISERR(FIND(V$4,NieStac!$S34))=FALSE(),IF(ISERR(FIND(CONCATENATE(V$4,"+"),NieStac!$S34))=FALSE(),IF(ISERR(FIND(CONCATENATE(V$4,"++"),NieStac!$S34))=FALSE(),IF(ISERR(FIND(CONCATENATE(V$4,"+++"),NieStac!$S34))=FALSE(),"+++","++"),"+")," ")," ")</f>
        <v xml:space="preserve"> </v>
      </c>
      <c r="W28" s="204" t="str">
        <f>IF(ISERR(FIND(W$4,NieStac!$S34))=FALSE(),IF(ISERR(FIND(CONCATENATE(W$4,"+"),NieStac!$S34))=FALSE(),IF(ISERR(FIND(CONCATENATE(W$4,"++"),NieStac!$S34))=FALSE(),IF(ISERR(FIND(CONCATENATE(W$4,"+++"),NieStac!$S34))=FALSE(),"+++","++"),"+")," ")," ")</f>
        <v xml:space="preserve"> </v>
      </c>
      <c r="X28" s="204" t="str">
        <f>IF(ISERR(FIND(X$4,NieStac!$S34))=FALSE(),IF(ISERR(FIND(CONCATENATE(X$4,"+"),NieStac!$S34))=FALSE(),IF(ISERR(FIND(CONCATENATE(X$4,"++"),NieStac!$S34))=FALSE(),IF(ISERR(FIND(CONCATENATE(X$4,"+++"),NieStac!$S34))=FALSE(),"+++","++"),"+")," ")," ")</f>
        <v xml:space="preserve"> </v>
      </c>
      <c r="Y28" s="204" t="str">
        <f>IF(ISERR(FIND(Y$4,NieStac!$S34))=FALSE(),IF(ISERR(FIND(CONCATENATE(Y$4,"+"),NieStac!$S34))=FALSE(),IF(ISERR(FIND(CONCATENATE(Y$4,"++"),NieStac!$S34))=FALSE(),IF(ISERR(FIND(CONCATENATE(Y$4,"+++"),NieStac!$S34))=FALSE(),"+++","++"),"+")," ")," ")</f>
        <v xml:space="preserve"> </v>
      </c>
      <c r="Z28" s="204" t="str">
        <f>IF(ISERR(FIND(Z$4,NieStac!$S34))=FALSE(),IF(ISERR(FIND(CONCATENATE(Z$4,"+"),NieStac!$S34))=FALSE(),IF(ISERR(FIND(CONCATENATE(Z$4,"++"),NieStac!$S34))=FALSE(),IF(ISERR(FIND(CONCATENATE(Z$4,"+++"),NieStac!$S34))=FALSE(),"+++","++"),"+")," ")," ")</f>
        <v xml:space="preserve"> </v>
      </c>
      <c r="AA28" s="204" t="str">
        <f>IF(ISERR(FIND(AA$4,NieStac!$S34))=FALSE(),IF(ISERR(FIND(CONCATENATE(AA$4,"+"),NieStac!$S34))=FALSE(),IF(ISERR(FIND(CONCATENATE(AA$4,"++"),NieStac!$S34))=FALSE(),IF(ISERR(FIND(CONCATENATE(AA$4,"+++"),NieStac!$S34))=FALSE(),"+++","++"),"+")," ")," ")</f>
        <v xml:space="preserve"> </v>
      </c>
      <c r="AB28" s="204" t="str">
        <f>IF(ISERR(FIND(AB$4,NieStac!$S34))=FALSE(),IF(ISERR(FIND(CONCATENATE(AB$4,"+"),NieStac!$S34))=FALSE(),IF(ISERR(FIND(CONCATENATE(AB$4,"++"),NieStac!$S34))=FALSE(),IF(ISERR(FIND(CONCATENATE(AB$4,"+++"),NieStac!$S34))=FALSE(),"+++","++"),"+")," ")," ")</f>
        <v xml:space="preserve"> </v>
      </c>
      <c r="AC28" s="204" t="str">
        <f>IF(ISERR(FIND(AC$4,NieStac!$S34))=FALSE(),IF(ISERR(FIND(CONCATENATE(AC$4,"+"),NieStac!$S34))=FALSE(),IF(ISERR(FIND(CONCATENATE(AC$4,"++"),NieStac!$S34))=FALSE(),IF(ISERR(FIND(CONCATENATE(AC$4,"+++"),NieStac!$S34))=FALSE(),"+++","++"),"+")," ")," ")</f>
        <v xml:space="preserve"> </v>
      </c>
      <c r="AD28" s="204" t="str">
        <f>IF(ISERR(FIND(AD$4,NieStac!$S34))=FALSE(),IF(ISERR(FIND(CONCATENATE(AD$4,"+"),NieStac!$S34))=FALSE(),IF(ISERR(FIND(CONCATENATE(AD$4,"++"),NieStac!$S34))=FALSE(),IF(ISERR(FIND(CONCATENATE(AD$4,"+++"),NieStac!$S34))=FALSE(),"+++","++"),"+")," ")," ")</f>
        <v xml:space="preserve"> </v>
      </c>
      <c r="AE28" s="204" t="str">
        <f>IF(ISERR(FIND(AE$4,NieStac!$S34))=FALSE(),IF(ISERR(FIND(CONCATENATE(AE$4,"+"),NieStac!$S34))=FALSE(),IF(ISERR(FIND(CONCATENATE(AE$4,"++"),NieStac!$S34))=FALSE(),IF(ISERR(FIND(CONCATENATE(AE$4,"+++"),NieStac!$S34))=FALSE(),"+++","++"),"+")," ")," ")</f>
        <v xml:space="preserve"> </v>
      </c>
      <c r="AF28" s="204" t="str">
        <f>IF(ISERR(FIND(AF$4,NieStac!$S34))=FALSE(),IF(ISERR(FIND(CONCATENATE(AF$4,"+"),NieStac!$S34))=FALSE(),IF(ISERR(FIND(CONCATENATE(AF$4,"++"),NieStac!$S34))=FALSE(),IF(ISERR(FIND(CONCATENATE(AF$4,"+++"),NieStac!$S34))=FALSE(),"+++","++"),"+")," ")," ")</f>
        <v xml:space="preserve"> </v>
      </c>
      <c r="AG28" s="204" t="str">
        <f>IF(ISERR(FIND(AG$4,NieStac!$S34))=FALSE(),IF(ISERR(FIND(CONCATENATE(AG$4,"+"),NieStac!$S34))=FALSE(),IF(ISERR(FIND(CONCATENATE(AG$4,"++"),NieStac!$S34))=FALSE(),IF(ISERR(FIND(CONCATENATE(AG$4,"+++"),NieStac!$S34))=FALSE(),"+++","++"),"+")," ")," ")</f>
        <v xml:space="preserve"> </v>
      </c>
      <c r="AH28" s="204" t="str">
        <f>IF(ISERR(FIND(AH$4,NieStac!$S34))=FALSE(),IF(ISERR(FIND(CONCATENATE(AH$4,"+"),NieStac!$S34))=FALSE(),IF(ISERR(FIND(CONCATENATE(AH$4,"++"),NieStac!$S34))=FALSE(),IF(ISERR(FIND(CONCATENATE(AH$4,"+++"),NieStac!$S34))=FALSE(),"+++","++"),"+")," ")," ")</f>
        <v>+++</v>
      </c>
      <c r="AI28" s="204" t="str">
        <f>IF(ISERR(FIND(AI$4,NieStac!$S34))=FALSE(),IF(ISERR(FIND(CONCATENATE(AI$4,"+"),NieStac!$S34))=FALSE(),IF(ISERR(FIND(CONCATENATE(AI$4,"++"),NieStac!$S34))=FALSE(),IF(ISERR(FIND(CONCATENATE(AI$4,"+++"),NieStac!$S34))=FALSE(),"+++","++"),"+")," ")," ")</f>
        <v xml:space="preserve"> </v>
      </c>
      <c r="AJ28" s="204" t="str">
        <f>IF(ISERR(FIND(AJ$4,NieStac!$S34))=FALSE(),IF(ISERR(FIND(CONCATENATE(AJ$4,"+"),NieStac!$S34))=FALSE(),IF(ISERR(FIND(CONCATENATE(AJ$4,"++"),NieStac!$S34))=FALSE(),IF(ISERR(FIND(CONCATENATE(AJ$4,"+++"),NieStac!$S34))=FALSE(),"+++","++"),"+")," ")," ")</f>
        <v xml:space="preserve"> </v>
      </c>
      <c r="AK28" s="204" t="str">
        <f>IF(ISERR(FIND(AK$4,NieStac!$S34))=FALSE(),IF(ISERR(FIND(CONCATENATE(AK$4,"+"),NieStac!$S34))=FALSE(),IF(ISERR(FIND(CONCATENATE(AK$4,"++"),NieStac!$S34))=FALSE(),IF(ISERR(FIND(CONCATENATE(AK$4,"+++"),NieStac!$S34))=FALSE(),"+++","++"),"+")," ")," ")</f>
        <v xml:space="preserve"> </v>
      </c>
      <c r="AL28" s="204" t="str">
        <f>IF(ISERR(FIND(AL$4,NieStac!$S34))=FALSE(),IF(ISERR(FIND(CONCATENATE(AL$4,"+"),NieStac!$S34))=FALSE(),IF(ISERR(FIND(CONCATENATE(AL$4,"++"),NieStac!$S34))=FALSE(),IF(ISERR(FIND(CONCATENATE(AL$4,"+++"),NieStac!$S34))=FALSE(),"+++","++"),"+")," ")," ")</f>
        <v>+++</v>
      </c>
      <c r="AM28" s="204" t="str">
        <f>IF(ISERR(FIND(AM$4,NieStac!$S34))=FALSE(),IF(ISERR(FIND(CONCATENATE(AM$4,"+"),NieStac!$S34))=FALSE(),IF(ISERR(FIND(CONCATENATE(AM$4,"++"),NieStac!$S34))=FALSE(),IF(ISERR(FIND(CONCATENATE(AM$4,"+++"),NieStac!$S34))=FALSE(),"+++","++"),"+")," ")," ")</f>
        <v xml:space="preserve"> </v>
      </c>
      <c r="AN28" s="204" t="str">
        <f>IF(ISERR(FIND(AN$4,NieStac!$S34))=FALSE(),IF(ISERR(FIND(CONCATENATE(AN$4,"+"),NieStac!$S34))=FALSE(),IF(ISERR(FIND(CONCATENATE(AN$4,"++"),NieStac!$S34))=FALSE(),IF(ISERR(FIND(CONCATENATE(AN$4,"+++"),NieStac!$S34))=FALSE(),"+++","++"),"+")," ")," ")</f>
        <v xml:space="preserve"> </v>
      </c>
      <c r="AO28" s="204" t="str">
        <f>IF(ISERR(FIND(AO$4,NieStac!$S34))=FALSE(),IF(ISERR(FIND(CONCATENATE(AO$4,"+"),NieStac!$S34))=FALSE(),IF(ISERR(FIND(CONCATENATE(AO$4,"++"),NieStac!$S34))=FALSE(),IF(ISERR(FIND(CONCATENATE(AO$4,"+++"),NieStac!$S34))=FALSE(),"+++","++"),"+")," ")," ")</f>
        <v xml:space="preserve"> </v>
      </c>
      <c r="AP28" s="204" t="str">
        <f>IF(ISERR(FIND(AP$4,NieStac!$S34))=FALSE(),IF(ISERR(FIND(CONCATENATE(AP$4,"+"),NieStac!$S34))=FALSE(),IF(ISERR(FIND(CONCATENATE(AP$4,"++"),NieStac!$S34))=FALSE(),IF(ISERR(FIND(CONCATENATE(AP$4,"+++"),NieStac!$S34))=FALSE(),"+++","++"),"+")," ")," ")</f>
        <v xml:space="preserve"> </v>
      </c>
      <c r="AQ28" s="204" t="str">
        <f>IF(ISERR(FIND(AQ$4,NieStac!$S34))=FALSE(),IF(ISERR(FIND(CONCATENATE(AQ$4,"+"),NieStac!$S34))=FALSE(),IF(ISERR(FIND(CONCATENATE(AQ$4,"++"),NieStac!$S34))=FALSE(),IF(ISERR(FIND(CONCATENATE(AQ$4,"+++"),NieStac!$S34))=FALSE(),"+++","++"),"+")," ")," ")</f>
        <v xml:space="preserve"> </v>
      </c>
      <c r="AR28" s="204" t="str">
        <f>IF(ISERR(FIND(AR$4,NieStac!$S34))=FALSE(),IF(ISERR(FIND(CONCATENATE(AR$4,"+"),NieStac!$S34))=FALSE(),IF(ISERR(FIND(CONCATENATE(AR$4,"++"),NieStac!$S34))=FALSE(),IF(ISERR(FIND(CONCATENATE(AR$4,"+++"),NieStac!$S34))=FALSE(),"+++","++"),"+")," ")," ")</f>
        <v>+++</v>
      </c>
      <c r="AS28" s="204" t="str">
        <f>IF(ISERR(FIND(AS$4,NieStac!$S34))=FALSE(),IF(ISERR(FIND(CONCATENATE(AS$4,"+"),NieStac!$S34))=FALSE(),IF(ISERR(FIND(CONCATENATE(AS$4,"++"),NieStac!$S34))=FALSE(),IF(ISERR(FIND(CONCATENATE(AS$4,"+++"),NieStac!$S34))=FALSE(),"+++","++"),"+")," ")," ")</f>
        <v xml:space="preserve"> </v>
      </c>
      <c r="AT28" s="204" t="str">
        <f>IF(ISERR(FIND(AT$4,NieStac!$S34))=FALSE(),IF(ISERR(FIND(CONCATENATE(AT$4,"+"),NieStac!$S34))=FALSE(),IF(ISERR(FIND(CONCATENATE(AT$4,"++"),NieStac!$S34))=FALSE(),IF(ISERR(FIND(CONCATENATE(AT$4,"+++"),NieStac!$S34))=FALSE(),"+++","++"),"+")," ")," ")</f>
        <v xml:space="preserve"> </v>
      </c>
      <c r="AU28" s="204" t="str">
        <f>IF(ISERR(FIND(AU$4,NieStac!$S34))=FALSE(),IF(ISERR(FIND(CONCATENATE(AU$4,"+"),NieStac!$S34))=FALSE(),IF(ISERR(FIND(CONCATENATE(AU$4,"++"),NieStac!$S34))=FALSE(),IF(ISERR(FIND(CONCATENATE(AU$4,"+++"),NieStac!$S34))=FALSE(),"+++","++"),"+")," ")," ")</f>
        <v xml:space="preserve"> </v>
      </c>
      <c r="AV28" s="205" t="str">
        <f>NieStac!C34</f>
        <v xml:space="preserve">Przedmiot obieralny społeczno-humanistyczny 1: 
a) Zarządzanie strategiczne 
b) Zintegrowane systemy zarządzania 
c) Organizacja i zarządzanie małych przedsiębiorstw </v>
      </c>
      <c r="AW28" s="204" t="str">
        <f>IF(ISERR(FIND(AW$4,NieStac!$T34))=FALSE(),IF(ISERR(FIND(CONCATENATE(AW$4,"+"),NieStac!$T34))=FALSE(),IF(ISERR(FIND(CONCATENATE(AW$4,"++"),NieStac!$T34))=FALSE(),IF(ISERR(FIND(CONCATENATE(AW$4,"+++"),NieStac!$T34))=FALSE(),"+++","++"),"+")," ")," ")</f>
        <v xml:space="preserve"> </v>
      </c>
      <c r="AX28" s="204" t="str">
        <f>IF(ISERR(FIND(AX$4,NieStac!$T34))=FALSE(),IF(ISERR(FIND(CONCATENATE(AX$4,"+"),NieStac!$T34))=FALSE(),IF(ISERR(FIND(CONCATENATE(AX$4,"++"),NieStac!$T34))=FALSE(),IF(ISERR(FIND(CONCATENATE(AX$4,"+++"),NieStac!$T34))=FALSE(),"+++","++"),"+")," ")," ")</f>
        <v xml:space="preserve"> </v>
      </c>
      <c r="AY28" s="204" t="str">
        <f>IF(ISERR(FIND(AY$4,NieStac!$T34))=FALSE(),IF(ISERR(FIND(CONCATENATE(AY$4,"+"),NieStac!$T34))=FALSE(),IF(ISERR(FIND(CONCATENATE(AY$4,"++"),NieStac!$T34))=FALSE(),IF(ISERR(FIND(CONCATENATE(AY$4,"+++"),NieStac!$T34))=FALSE(),"+++","++"),"+")," ")," ")</f>
        <v xml:space="preserve"> </v>
      </c>
      <c r="AZ28" s="204" t="str">
        <f>IF(ISERR(FIND(AZ$4,NieStac!$T34))=FALSE(),IF(ISERR(FIND(CONCATENATE(AZ$4,"+"),NieStac!$T34))=FALSE(),IF(ISERR(FIND(CONCATENATE(AZ$4,"++"),NieStac!$T34))=FALSE(),IF(ISERR(FIND(CONCATENATE(AZ$4,"+++"),NieStac!$T34))=FALSE(),"+++","++"),"+")," ")," ")</f>
        <v xml:space="preserve"> </v>
      </c>
      <c r="BA28" s="204" t="str">
        <f>IF(ISERR(FIND(BA$4,NieStac!$T34))=FALSE(),IF(ISERR(FIND(CONCATENATE(BA$4,"+"),NieStac!$T34))=FALSE(),IF(ISERR(FIND(CONCATENATE(BA$4,"++"),NieStac!$T34))=FALSE(),IF(ISERR(FIND(CONCATENATE(BA$4,"+++"),NieStac!$T34))=FALSE(),"+++","++"),"+")," ")," ")</f>
        <v>++</v>
      </c>
      <c r="BB28" s="204" t="str">
        <f>IF(ISERR(FIND(BB$4,NieStac!$T34))=FALSE(),IF(ISERR(FIND(CONCATENATE(BB$4,"+"),NieStac!$T34))=FALSE(),IF(ISERR(FIND(CONCATENATE(BB$4,"++"),NieStac!$T34))=FALSE(),IF(ISERR(FIND(CONCATENATE(BB$4,"+++"),NieStac!$T34))=FALSE(),"+++","++"),"+")," ")," ")</f>
        <v>++</v>
      </c>
      <c r="BC28" s="204" t="str">
        <f>IF(ISERR(FIND(BC$4,NieStac!$T35))=0,IF(ISERR(FIND(CONCATENATE(BC$4,"+"),NieStac!$T35))=0,IF(ISERR(FIND(CONCATENATE(BC$4,"++"),NieStac!$T35))=0,IF(ISERR(FIND(CONCATENATE(BC$4,"+++"),NieStac!$T35))=0,"+++","++"),"+"),"-"),"-")</f>
        <v>-</v>
      </c>
      <c r="BD28" s="204" t="str">
        <f>IF(ISERR(FIND(BD$4,NieStac!$T36))=0,IF(ISERR(FIND(CONCATENATE(BD$4,"+"),NieStac!$T36))=0,IF(ISERR(FIND(CONCATENATE(BD$4,"++"),NieStac!$T36))=0,IF(ISERR(FIND(CONCATENATE(BD$4,"+++"),NieStac!$T36))=0,"+++","++"),"+"),"-"),"-")</f>
        <v>-</v>
      </c>
      <c r="BE28" s="204" t="str">
        <f>IF(ISERR(FIND(BE$4,NieStac!$T36))=0,IF(ISERR(FIND(CONCATENATE(BE$4,"+"),NieStac!$T36))=0,IF(ISERR(FIND(CONCATENATE(BE$4,"++"),NieStac!$T36))=0,IF(ISERR(FIND(CONCATENATE(BE$4,"+++"),NieStac!$T36))=0,"+++","++"),"+"),"-"),"-")</f>
        <v>-</v>
      </c>
    </row>
    <row r="29" spans="1:57" ht="12.75" customHeight="1">
      <c r="A29" s="203" t="str">
        <f>NieStac!C35</f>
        <v>Język obcy</v>
      </c>
      <c r="B29" s="204" t="str">
        <f>IF(ISERR(FIND(B$4,NieStac!$R35))=FALSE(),IF(ISERR(FIND(CONCATENATE(B$4,"+"),NieStac!$R35))=FALSE(),IF(ISERR(FIND(CONCATENATE(B$4,"++"),NieStac!$R35))=FALSE(),IF(ISERR(FIND(CONCATENATE(B$4,"+++"),NieStac!$R35))=FALSE(),"+++","++"),"+")," ")," ")</f>
        <v xml:space="preserve"> </v>
      </c>
      <c r="C29" s="204" t="str">
        <f>IF(ISERR(FIND(C$4,NieStac!$R35))=FALSE(),IF(ISERR(FIND(CONCATENATE(C$4,"+"),NieStac!$R35))=FALSE(),IF(ISERR(FIND(CONCATENATE(C$4,"++"),NieStac!$R35))=FALSE(),IF(ISERR(FIND(CONCATENATE(C$4,"+++"),NieStac!$R35))=FALSE(),"+++","++"),"+")," ")," ")</f>
        <v xml:space="preserve"> </v>
      </c>
      <c r="D29" s="204" t="str">
        <f>IF(ISERR(FIND(D$4,NieStac!$R35))=FALSE(),IF(ISERR(FIND(CONCATENATE(D$4,"+"),NieStac!$R35))=FALSE(),IF(ISERR(FIND(CONCATENATE(D$4,"++"),NieStac!$R35))=FALSE(),IF(ISERR(FIND(CONCATENATE(D$4,"+++"),NieStac!$R35))=FALSE(),"+++","++"),"+")," ")," ")</f>
        <v xml:space="preserve"> </v>
      </c>
      <c r="E29" s="204" t="str">
        <f>IF(ISERR(FIND(E$4,NieStac!$R35))=FALSE(),IF(ISERR(FIND(CONCATENATE(E$4,"+"),NieStac!$R35))=FALSE(),IF(ISERR(FIND(CONCATENATE(E$4,"++"),NieStac!$R35))=FALSE(),IF(ISERR(FIND(CONCATENATE(E$4,"+++"),NieStac!$R35))=FALSE(),"+++","++"),"+")," ")," ")</f>
        <v xml:space="preserve"> </v>
      </c>
      <c r="F29" s="204" t="str">
        <f>IF(ISERR(FIND(F$4,NieStac!$R35))=FALSE(),IF(ISERR(FIND(CONCATENATE(F$4,"+"),NieStac!$R35))=FALSE(),IF(ISERR(FIND(CONCATENATE(F$4,"++"),NieStac!$R35))=FALSE(),IF(ISERR(FIND(CONCATENATE(F$4,"+++"),NieStac!$R35))=FALSE(),"+++","++"),"+")," ")," ")</f>
        <v xml:space="preserve"> </v>
      </c>
      <c r="G29" s="204" t="str">
        <f>IF(ISERR(FIND(G$4,NieStac!$R35))=FALSE(),IF(ISERR(FIND(CONCATENATE(G$4,"+"),NieStac!$R35))=FALSE(),IF(ISERR(FIND(CONCATENATE(G$4,"++"),NieStac!$R35))=FALSE(),IF(ISERR(FIND(CONCATENATE(G$4,"+++"),NieStac!$R35))=FALSE(),"+++","++"),"+")," ")," ")</f>
        <v xml:space="preserve"> </v>
      </c>
      <c r="H29" s="204" t="str">
        <f>IF(ISERR(FIND(H$4,NieStac!$R35))=FALSE(),IF(ISERR(FIND(CONCATENATE(H$4,"+"),NieStac!$R35))=FALSE(),IF(ISERR(FIND(CONCATENATE(H$4,"++"),NieStac!$R35))=FALSE(),IF(ISERR(FIND(CONCATENATE(H$4,"+++"),NieStac!$R35))=FALSE(),"+++","++"),"+")," ")," ")</f>
        <v xml:space="preserve"> </v>
      </c>
      <c r="I29" s="204" t="str">
        <f>IF(ISERR(FIND(I$4,NieStac!$R35))=FALSE(),IF(ISERR(FIND(CONCATENATE(I$4,"+"),NieStac!$R35))=FALSE(),IF(ISERR(FIND(CONCATENATE(I$4,"++"),NieStac!$R35))=FALSE(),IF(ISERR(FIND(CONCATENATE(I$4,"+++"),NieStac!$R35))=FALSE(),"+++","++"),"+")," ")," ")</f>
        <v xml:space="preserve"> </v>
      </c>
      <c r="J29" s="204" t="str">
        <f>IF(ISERR(FIND(J$4,NieStac!$R35))=FALSE(),IF(ISERR(FIND(CONCATENATE(J$4,"+"),NieStac!$R35))=FALSE(),IF(ISERR(FIND(CONCATENATE(J$4,"++"),NieStac!$R35))=FALSE(),IF(ISERR(FIND(CONCATENATE(J$4,"+++"),NieStac!$R35))=FALSE(),"+++","++"),"+")," ")," ")</f>
        <v xml:space="preserve"> </v>
      </c>
      <c r="K29" s="204" t="str">
        <f>IF(ISERR(FIND(K$4,NieStac!$R35))=FALSE(),IF(ISERR(FIND(CONCATENATE(K$4,"+"),NieStac!$R35))=FALSE(),IF(ISERR(FIND(CONCATENATE(K$4,"++"),NieStac!$R35))=FALSE(),IF(ISERR(FIND(CONCATENATE(K$4,"+++"),NieStac!$R35))=FALSE(),"+++","++"),"+")," ")," ")</f>
        <v xml:space="preserve"> </v>
      </c>
      <c r="L29" s="204" t="str">
        <f>IF(ISERR(FIND(L$4,NieStac!$R35))=FALSE(),IF(ISERR(FIND(CONCATENATE(L$4,"+"),NieStac!$R35))=FALSE(),IF(ISERR(FIND(CONCATENATE(L$4,"++"),NieStac!$R35))=FALSE(),IF(ISERR(FIND(CONCATENATE(L$4,"+++"),NieStac!$R35))=FALSE(),"+++","++"),"+")," ")," ")</f>
        <v xml:space="preserve"> </v>
      </c>
      <c r="M29" s="204" t="str">
        <f>IF(ISERR(FIND(M$4,NieStac!$R35))=FALSE(),IF(ISERR(FIND(CONCATENATE(M$4,"+"),NieStac!$R35))=FALSE(),IF(ISERR(FIND(CONCATENATE(M$4,"++"),NieStac!$R35))=FALSE(),IF(ISERR(FIND(CONCATENATE(M$4,"+++"),NieStac!$R35))=FALSE(),"+++","++"),"+")," ")," ")</f>
        <v xml:space="preserve"> </v>
      </c>
      <c r="N29" s="204" t="str">
        <f>IF(ISERR(FIND(N$4,NieStac!$R35))=FALSE(),IF(ISERR(FIND(CONCATENATE(N$4,"+"),NieStac!$R35))=FALSE(),IF(ISERR(FIND(CONCATENATE(N$4,"++"),NieStac!$R35))=FALSE(),IF(ISERR(FIND(CONCATENATE(N$4,"+++"),NieStac!$R35))=FALSE(),"+++","++"),"+")," ")," ")</f>
        <v xml:space="preserve"> </v>
      </c>
      <c r="O29" s="204" t="str">
        <f>IF(ISERR(FIND(O$4,NieStac!$R35))=FALSE(),IF(ISERR(FIND(CONCATENATE(O$4,"+"),NieStac!$R35))=FALSE(),IF(ISERR(FIND(CONCATENATE(O$4,"++"),NieStac!$R35))=FALSE(),IF(ISERR(FIND(CONCATENATE(O$4,"+++"),NieStac!$R35))=FALSE(),"+++","++"),"+")," ")," ")</f>
        <v xml:space="preserve"> </v>
      </c>
      <c r="P29" s="204" t="str">
        <f>IF(ISERR(FIND(P$4,NieStac!$R35))=FALSE(),IF(ISERR(FIND(CONCATENATE(P$4,"+"),NieStac!$R35))=FALSE(),IF(ISERR(FIND(CONCATENATE(P$4,"++"),NieStac!$R35))=FALSE(),IF(ISERR(FIND(CONCATENATE(P$4,"+++"),NieStac!$R35))=FALSE(),"+++","++"),"+")," ")," ")</f>
        <v xml:space="preserve"> </v>
      </c>
      <c r="Q29" s="204" t="str">
        <f>IF(ISERR(FIND(Q$4,NieStac!$R35))=FALSE(),IF(ISERR(FIND(CONCATENATE(Q$4,"+"),NieStac!$R35))=FALSE(),IF(ISERR(FIND(CONCATENATE(Q$4,"++"),NieStac!$R35))=FALSE(),IF(ISERR(FIND(CONCATENATE(Q$4,"+++"),NieStac!$R35))=FALSE(),"+++","++"),"+")," ")," ")</f>
        <v xml:space="preserve"> </v>
      </c>
      <c r="R29" s="204" t="str">
        <f>IF(ISERR(FIND(R$4,NieStac!$R35))=FALSE(),IF(ISERR(FIND(CONCATENATE(R$4,"+"),NieStac!$R35))=FALSE(),IF(ISERR(FIND(CONCATENATE(R$4,"++"),NieStac!$R35))=FALSE(),IF(ISERR(FIND(CONCATENATE(R$4,"+++"),NieStac!$R35))=FALSE(),"+++","++"),"+")," ")," ")</f>
        <v xml:space="preserve"> </v>
      </c>
      <c r="S29" s="204" t="str">
        <f>IF(ISERR(FIND(S$4,NieStac!$R35))=FALSE(),IF(ISERR(FIND(CONCATENATE(S$4,"+"),NieStac!$R35))=FALSE(),IF(ISERR(FIND(CONCATENATE(S$4,"++"),NieStac!$R35))=FALSE(),IF(ISERR(FIND(CONCATENATE(S$4,"+++"),NieStac!$R35))=FALSE(),"+++","++"),"+")," ")," ")</f>
        <v xml:space="preserve"> </v>
      </c>
      <c r="T29" s="205" t="str">
        <f>NieStac!C35</f>
        <v>Język obcy</v>
      </c>
      <c r="U29" s="204" t="str">
        <f>IF(ISERR(FIND(U$4,NieStac!$S35))=FALSE(),IF(ISERR(FIND(CONCATENATE(U$4,"+"),NieStac!$S35))=FALSE(),IF(ISERR(FIND(CONCATENATE(U$4,"++"),NieStac!$S35))=FALSE(),IF(ISERR(FIND(CONCATENATE(U$4,"+++"),NieStac!$S35))=FALSE(),"+++","++"),"+")," ")," ")</f>
        <v>++</v>
      </c>
      <c r="V29" s="204" t="str">
        <f>IF(ISERR(FIND(V$4,NieStac!$S35))=FALSE(),IF(ISERR(FIND(CONCATENATE(V$4,"+"),NieStac!$S35))=FALSE(),IF(ISERR(FIND(CONCATENATE(V$4,"++"),NieStac!$S35))=FALSE(),IF(ISERR(FIND(CONCATENATE(V$4,"+++"),NieStac!$S35))=FALSE(),"+++","++"),"+")," ")," ")</f>
        <v xml:space="preserve"> </v>
      </c>
      <c r="W29" s="204" t="str">
        <f>IF(ISERR(FIND(W$4,NieStac!$S35))=FALSE(),IF(ISERR(FIND(CONCATENATE(W$4,"+"),NieStac!$S35))=FALSE(),IF(ISERR(FIND(CONCATENATE(W$4,"++"),NieStac!$S35))=FALSE(),IF(ISERR(FIND(CONCATENATE(W$4,"+++"),NieStac!$S35))=FALSE(),"+++","++"),"+")," ")," ")</f>
        <v>+++</v>
      </c>
      <c r="X29" s="204" t="str">
        <f>IF(ISERR(FIND(X$4,NieStac!$S35))=FALSE(),IF(ISERR(FIND(CONCATENATE(X$4,"+"),NieStac!$S35))=FALSE(),IF(ISERR(FIND(CONCATENATE(X$4,"++"),NieStac!$S35))=FALSE(),IF(ISERR(FIND(CONCATENATE(X$4,"+++"),NieStac!$S35))=FALSE(),"+++","++"),"+")," ")," ")</f>
        <v>+</v>
      </c>
      <c r="Y29" s="204" t="str">
        <f>IF(ISERR(FIND(Y$4,NieStac!$S35))=FALSE(),IF(ISERR(FIND(CONCATENATE(Y$4,"+"),NieStac!$S35))=FALSE(),IF(ISERR(FIND(CONCATENATE(Y$4,"++"),NieStac!$S35))=FALSE(),IF(ISERR(FIND(CONCATENATE(Y$4,"+++"),NieStac!$S35))=FALSE(),"+++","++"),"+")," ")," ")</f>
        <v xml:space="preserve"> </v>
      </c>
      <c r="Z29" s="204" t="str">
        <f>IF(ISERR(FIND(Z$4,NieStac!$S35))=FALSE(),IF(ISERR(FIND(CONCATENATE(Z$4,"+"),NieStac!$S35))=FALSE(),IF(ISERR(FIND(CONCATENATE(Z$4,"++"),NieStac!$S35))=FALSE(),IF(ISERR(FIND(CONCATENATE(Z$4,"+++"),NieStac!$S35))=FALSE(),"+++","++"),"+")," ")," ")</f>
        <v xml:space="preserve"> </v>
      </c>
      <c r="AA29" s="204" t="str">
        <f>IF(ISERR(FIND(AA$4,NieStac!$S35))=FALSE(),IF(ISERR(FIND(CONCATENATE(AA$4,"+"),NieStac!$S35))=FALSE(),IF(ISERR(FIND(CONCATENATE(AA$4,"++"),NieStac!$S35))=FALSE(),IF(ISERR(FIND(CONCATENATE(AA$4,"+++"),NieStac!$S35))=FALSE(),"+++","++"),"+")," ")," ")</f>
        <v>+++</v>
      </c>
      <c r="AB29" s="204" t="str">
        <f>IF(ISERR(FIND(AB$4,NieStac!$S35))=FALSE(),IF(ISERR(FIND(CONCATENATE(AB$4,"+"),NieStac!$S35))=FALSE(),IF(ISERR(FIND(CONCATENATE(AB$4,"++"),NieStac!$S35))=FALSE(),IF(ISERR(FIND(CONCATENATE(AB$4,"+++"),NieStac!$S35))=FALSE(),"+++","++"),"+")," ")," ")</f>
        <v xml:space="preserve"> </v>
      </c>
      <c r="AC29" s="204" t="str">
        <f>IF(ISERR(FIND(AC$4,NieStac!$S35))=FALSE(),IF(ISERR(FIND(CONCATENATE(AC$4,"+"),NieStac!$S35))=FALSE(),IF(ISERR(FIND(CONCATENATE(AC$4,"++"),NieStac!$S35))=FALSE(),IF(ISERR(FIND(CONCATENATE(AC$4,"+++"),NieStac!$S35))=FALSE(),"+++","++"),"+")," ")," ")</f>
        <v xml:space="preserve"> </v>
      </c>
      <c r="AD29" s="204" t="str">
        <f>IF(ISERR(FIND(AD$4,NieStac!$S35))=FALSE(),IF(ISERR(FIND(CONCATENATE(AD$4,"+"),NieStac!$S35))=FALSE(),IF(ISERR(FIND(CONCATENATE(AD$4,"++"),NieStac!$S35))=FALSE(),IF(ISERR(FIND(CONCATENATE(AD$4,"+++"),NieStac!$S35))=FALSE(),"+++","++"),"+")," ")," ")</f>
        <v xml:space="preserve"> </v>
      </c>
      <c r="AE29" s="204" t="str">
        <f>IF(ISERR(FIND(AE$4,NieStac!$S35))=FALSE(),IF(ISERR(FIND(CONCATENATE(AE$4,"+"),NieStac!$S35))=FALSE(),IF(ISERR(FIND(CONCATENATE(AE$4,"++"),NieStac!$S35))=FALSE(),IF(ISERR(FIND(CONCATENATE(AE$4,"+++"),NieStac!$S35))=FALSE(),"+++","++"),"+")," ")," ")</f>
        <v xml:space="preserve"> </v>
      </c>
      <c r="AF29" s="204" t="str">
        <f>IF(ISERR(FIND(AF$4,NieStac!$S35))=FALSE(),IF(ISERR(FIND(CONCATENATE(AF$4,"+"),NieStac!$S35))=FALSE(),IF(ISERR(FIND(CONCATENATE(AF$4,"++"),NieStac!$S35))=FALSE(),IF(ISERR(FIND(CONCATENATE(AF$4,"+++"),NieStac!$S35))=FALSE(),"+++","++"),"+")," ")," ")</f>
        <v xml:space="preserve"> </v>
      </c>
      <c r="AG29" s="204" t="str">
        <f>IF(ISERR(FIND(AG$4,NieStac!$S35))=FALSE(),IF(ISERR(FIND(CONCATENATE(AG$4,"+"),NieStac!$S35))=FALSE(),IF(ISERR(FIND(CONCATENATE(AG$4,"++"),NieStac!$S35))=FALSE(),IF(ISERR(FIND(CONCATENATE(AG$4,"+++"),NieStac!$S35))=FALSE(),"+++","++"),"+")," ")," ")</f>
        <v xml:space="preserve"> </v>
      </c>
      <c r="AH29" s="204" t="str">
        <f>IF(ISERR(FIND(AH$4,NieStac!$S35))=FALSE(),IF(ISERR(FIND(CONCATENATE(AH$4,"+"),NieStac!$S35))=FALSE(),IF(ISERR(FIND(CONCATENATE(AH$4,"++"),NieStac!$S35))=FALSE(),IF(ISERR(FIND(CONCATENATE(AH$4,"+++"),NieStac!$S35))=FALSE(),"+++","++"),"+")," ")," ")</f>
        <v xml:space="preserve"> </v>
      </c>
      <c r="AI29" s="204" t="str">
        <f>IF(ISERR(FIND(AI$4,NieStac!$S35))=FALSE(),IF(ISERR(FIND(CONCATENATE(AI$4,"+"),NieStac!$S35))=FALSE(),IF(ISERR(FIND(CONCATENATE(AI$4,"++"),NieStac!$S35))=FALSE(),IF(ISERR(FIND(CONCATENATE(AI$4,"+++"),NieStac!$S35))=FALSE(),"+++","++"),"+")," ")," ")</f>
        <v xml:space="preserve"> </v>
      </c>
      <c r="AJ29" s="204" t="str">
        <f>IF(ISERR(FIND(AJ$4,NieStac!$S35))=FALSE(),IF(ISERR(FIND(CONCATENATE(AJ$4,"+"),NieStac!$S35))=FALSE(),IF(ISERR(FIND(CONCATENATE(AJ$4,"++"),NieStac!$S35))=FALSE(),IF(ISERR(FIND(CONCATENATE(AJ$4,"+++"),NieStac!$S35))=FALSE(),"+++","++"),"+")," ")," ")</f>
        <v xml:space="preserve"> </v>
      </c>
      <c r="AK29" s="204" t="str">
        <f>IF(ISERR(FIND(AK$4,NieStac!$S35))=FALSE(),IF(ISERR(FIND(CONCATENATE(AK$4,"+"),NieStac!$S35))=FALSE(),IF(ISERR(FIND(CONCATENATE(AK$4,"++"),NieStac!$S35))=FALSE(),IF(ISERR(FIND(CONCATENATE(AK$4,"+++"),NieStac!$S35))=FALSE(),"+++","++"),"+")," ")," ")</f>
        <v xml:space="preserve"> </v>
      </c>
      <c r="AL29" s="204" t="str">
        <f>IF(ISERR(FIND(AL$4,NieStac!$S35))=FALSE(),IF(ISERR(FIND(CONCATENATE(AL$4,"+"),NieStac!$S35))=FALSE(),IF(ISERR(FIND(CONCATENATE(AL$4,"++"),NieStac!$S35))=FALSE(),IF(ISERR(FIND(CONCATENATE(AL$4,"+++"),NieStac!$S35))=FALSE(),"+++","++"),"+")," ")," ")</f>
        <v xml:space="preserve"> </v>
      </c>
      <c r="AM29" s="204" t="str">
        <f>IF(ISERR(FIND(AM$4,NieStac!$S35))=FALSE(),IF(ISERR(FIND(CONCATENATE(AM$4,"+"),NieStac!$S35))=FALSE(),IF(ISERR(FIND(CONCATENATE(AM$4,"++"),NieStac!$S35))=FALSE(),IF(ISERR(FIND(CONCATENATE(AM$4,"+++"),NieStac!$S35))=FALSE(),"+++","++"),"+")," ")," ")</f>
        <v xml:space="preserve"> </v>
      </c>
      <c r="AN29" s="204" t="str">
        <f>IF(ISERR(FIND(AN$4,NieStac!$S35))=FALSE(),IF(ISERR(FIND(CONCATENATE(AN$4,"+"),NieStac!$S35))=FALSE(),IF(ISERR(FIND(CONCATENATE(AN$4,"++"),NieStac!$S35))=FALSE(),IF(ISERR(FIND(CONCATENATE(AN$4,"+++"),NieStac!$S35))=FALSE(),"+++","++"),"+")," ")," ")</f>
        <v xml:space="preserve"> </v>
      </c>
      <c r="AO29" s="204" t="str">
        <f>IF(ISERR(FIND(AO$4,NieStac!$S35))=FALSE(),IF(ISERR(FIND(CONCATENATE(AO$4,"+"),NieStac!$S35))=FALSE(),IF(ISERR(FIND(CONCATENATE(AO$4,"++"),NieStac!$S35))=FALSE(),IF(ISERR(FIND(CONCATENATE(AO$4,"+++"),NieStac!$S35))=FALSE(),"+++","++"),"+")," ")," ")</f>
        <v xml:space="preserve"> </v>
      </c>
      <c r="AP29" s="204" t="str">
        <f>IF(ISERR(FIND(AP$4,NieStac!$S35))=FALSE(),IF(ISERR(FIND(CONCATENATE(AP$4,"+"),NieStac!$S35))=FALSE(),IF(ISERR(FIND(CONCATENATE(AP$4,"++"),NieStac!$S35))=FALSE(),IF(ISERR(FIND(CONCATENATE(AP$4,"+++"),NieStac!$S35))=FALSE(),"+++","++"),"+")," ")," ")</f>
        <v xml:space="preserve"> </v>
      </c>
      <c r="AQ29" s="204" t="str">
        <f>IF(ISERR(FIND(AQ$4,NieStac!$S35))=FALSE(),IF(ISERR(FIND(CONCATENATE(AQ$4,"+"),NieStac!$S35))=FALSE(),IF(ISERR(FIND(CONCATENATE(AQ$4,"++"),NieStac!$S35))=FALSE(),IF(ISERR(FIND(CONCATENATE(AQ$4,"+++"),NieStac!$S35))=FALSE(),"+++","++"),"+")," ")," ")</f>
        <v xml:space="preserve"> </v>
      </c>
      <c r="AR29" s="204" t="str">
        <f>IF(ISERR(FIND(AR$4,NieStac!$S35))=FALSE(),IF(ISERR(FIND(CONCATENATE(AR$4,"+"),NieStac!$S35))=FALSE(),IF(ISERR(FIND(CONCATENATE(AR$4,"++"),NieStac!$S35))=FALSE(),IF(ISERR(FIND(CONCATENATE(AR$4,"+++"),NieStac!$S35))=FALSE(),"+++","++"),"+")," ")," ")</f>
        <v xml:space="preserve"> </v>
      </c>
      <c r="AS29" s="204" t="str">
        <f>IF(ISERR(FIND(AS$4,NieStac!$S35))=FALSE(),IF(ISERR(FIND(CONCATENATE(AS$4,"+"),NieStac!$S35))=FALSE(),IF(ISERR(FIND(CONCATENATE(AS$4,"++"),NieStac!$S35))=FALSE(),IF(ISERR(FIND(CONCATENATE(AS$4,"+++"),NieStac!$S35))=FALSE(),"+++","++"),"+")," ")," ")</f>
        <v xml:space="preserve"> </v>
      </c>
      <c r="AT29" s="204" t="str">
        <f>IF(ISERR(FIND(AT$4,NieStac!$S35))=FALSE(),IF(ISERR(FIND(CONCATENATE(AT$4,"+"),NieStac!$S35))=FALSE(),IF(ISERR(FIND(CONCATENATE(AT$4,"++"),NieStac!$S35))=FALSE(),IF(ISERR(FIND(CONCATENATE(AT$4,"+++"),NieStac!$S35))=FALSE(),"+++","++"),"+")," ")," ")</f>
        <v xml:space="preserve"> </v>
      </c>
      <c r="AU29" s="204" t="str">
        <f>IF(ISERR(FIND(AU$4,NieStac!$S35))=FALSE(),IF(ISERR(FIND(CONCATENATE(AU$4,"+"),NieStac!$S35))=FALSE(),IF(ISERR(FIND(CONCATENATE(AU$4,"++"),NieStac!$S35))=FALSE(),IF(ISERR(FIND(CONCATENATE(AU$4,"+++"),NieStac!$S35))=FALSE(),"+++","++"),"+")," ")," ")</f>
        <v xml:space="preserve"> </v>
      </c>
      <c r="AV29" s="205" t="str">
        <f>NieStac!C35</f>
        <v>Język obcy</v>
      </c>
      <c r="AW29" s="204" t="str">
        <f>IF(ISERR(FIND(AW$4,NieStac!$T35))=FALSE(),IF(ISERR(FIND(CONCATENATE(AW$4,"+"),NieStac!$T35))=FALSE(),IF(ISERR(FIND(CONCATENATE(AW$4,"++"),NieStac!$T35))=FALSE(),IF(ISERR(FIND(CONCATENATE(AW$4,"+++"),NieStac!$T35))=FALSE(),"+++","++"),"+")," ")," ")</f>
        <v xml:space="preserve"> </v>
      </c>
      <c r="AX29" s="204" t="str">
        <f>IF(ISERR(FIND(AX$4,NieStac!$T35))=FALSE(),IF(ISERR(FIND(CONCATENATE(AX$4,"+"),NieStac!$T35))=FALSE(),IF(ISERR(FIND(CONCATENATE(AX$4,"++"),NieStac!$T35))=FALSE(),IF(ISERR(FIND(CONCATENATE(AX$4,"+++"),NieStac!$T35))=FALSE(),"+++","++"),"+")," ")," ")</f>
        <v xml:space="preserve"> </v>
      </c>
      <c r="AY29" s="204" t="str">
        <f>IF(ISERR(FIND(AY$4,NieStac!$T35))=FALSE(),IF(ISERR(FIND(CONCATENATE(AY$4,"+"),NieStac!$T35))=FALSE(),IF(ISERR(FIND(CONCATENATE(AY$4,"++"),NieStac!$T35))=FALSE(),IF(ISERR(FIND(CONCATENATE(AY$4,"+++"),NieStac!$T35))=FALSE(),"+++","++"),"+")," ")," ")</f>
        <v>++</v>
      </c>
      <c r="AZ29" s="204" t="str">
        <f>IF(ISERR(FIND(AZ$4,NieStac!$T35))=FALSE(),IF(ISERR(FIND(CONCATENATE(AZ$4,"+"),NieStac!$T35))=FALSE(),IF(ISERR(FIND(CONCATENATE(AZ$4,"++"),NieStac!$T35))=FALSE(),IF(ISERR(FIND(CONCATENATE(AZ$4,"+++"),NieStac!$T35))=FALSE(),"+++","++"),"+")," ")," ")</f>
        <v xml:space="preserve"> </v>
      </c>
      <c r="BA29" s="204" t="str">
        <f>IF(ISERR(FIND(BA$4,NieStac!$T35))=FALSE(),IF(ISERR(FIND(CONCATENATE(BA$4,"+"),NieStac!$T35))=FALSE(),IF(ISERR(FIND(CONCATENATE(BA$4,"++"),NieStac!$T35))=FALSE(),IF(ISERR(FIND(CONCATENATE(BA$4,"+++"),NieStac!$T35))=FALSE(),"+++","++"),"+")," ")," ")</f>
        <v>+</v>
      </c>
      <c r="BB29" s="204" t="str">
        <f>IF(ISERR(FIND(BB$4,NieStac!$T35))=FALSE(),IF(ISERR(FIND(CONCATENATE(BB$4,"+"),NieStac!$T35))=FALSE(),IF(ISERR(FIND(CONCATENATE(BB$4,"++"),NieStac!$T35))=FALSE(),IF(ISERR(FIND(CONCATENATE(BB$4,"+++"),NieStac!$T35))=FALSE(),"+++","++"),"+")," ")," ")</f>
        <v xml:space="preserve"> </v>
      </c>
      <c r="BC29" s="204" t="str">
        <f>IF(ISERR(FIND(BC$4,NieStac!$T36))=0,IF(ISERR(FIND(CONCATENATE(BC$4,"+"),NieStac!$T36))=0,IF(ISERR(FIND(CONCATENATE(BC$4,"++"),NieStac!$T36))=0,IF(ISERR(FIND(CONCATENATE(BC$4,"+++"),NieStac!$T36))=0,"+++","++"),"+"),"-"),"-")</f>
        <v>-</v>
      </c>
      <c r="BD29" s="204" t="str">
        <f>IF(ISERR(FIND(BD$4,NieStac!$T37))=0,IF(ISERR(FIND(CONCATENATE(BD$4,"+"),NieStac!$T37))=0,IF(ISERR(FIND(CONCATENATE(BD$4,"++"),NieStac!$T37))=0,IF(ISERR(FIND(CONCATENATE(BD$4,"+++"),NieStac!$T37))=0,"+++","++"),"+"),"-"),"-")</f>
        <v>-</v>
      </c>
      <c r="BE29" s="204" t="str">
        <f>IF(ISERR(FIND(BE$4,NieStac!$T37))=0,IF(ISERR(FIND(CONCATENATE(BE$4,"+"),NieStac!$T37))=0,IF(ISERR(FIND(CONCATENATE(BE$4,"++"),NieStac!$T37))=0,IF(ISERR(FIND(CONCATENATE(BE$4,"+++"),NieStac!$T37))=0,"+++","++"),"+"),"-"),"-")</f>
        <v>-</v>
      </c>
    </row>
    <row r="30" spans="1:57" ht="12.75" hidden="1" customHeight="1">
      <c r="A30" s="203">
        <f>NieStac!C36</f>
        <v>0</v>
      </c>
      <c r="B30" s="204" t="str">
        <f>IF(ISERR(FIND(B$4,NieStac!$R36))=FALSE(),IF(ISERR(FIND(CONCATENATE(B$4,"+"),NieStac!$R36))=FALSE(),IF(ISERR(FIND(CONCATENATE(B$4,"++"),NieStac!$R36))=FALSE(),IF(ISERR(FIND(CONCATENATE(B$4,"+++"),NieStac!$R36))=FALSE(),"+++","++"),"+")," ")," ")</f>
        <v xml:space="preserve"> </v>
      </c>
      <c r="C30" s="204" t="str">
        <f>IF(ISERR(FIND(C$4,NieStac!$R36))=FALSE(),IF(ISERR(FIND(CONCATENATE(C$4,"+"),NieStac!$R36))=FALSE(),IF(ISERR(FIND(CONCATENATE(C$4,"++"),NieStac!$R36))=FALSE(),IF(ISERR(FIND(CONCATENATE(C$4,"+++"),NieStac!$R36))=FALSE(),"+++","++"),"+")," ")," ")</f>
        <v xml:space="preserve"> </v>
      </c>
      <c r="D30" s="204" t="str">
        <f>IF(ISERR(FIND(D$4,NieStac!$R36))=FALSE(),IF(ISERR(FIND(CONCATENATE(D$4,"+"),NieStac!$R36))=FALSE(),IF(ISERR(FIND(CONCATENATE(D$4,"++"),NieStac!$R36))=FALSE(),IF(ISERR(FIND(CONCATENATE(D$4,"+++"),NieStac!$R36))=FALSE(),"+++","++"),"+")," ")," ")</f>
        <v xml:space="preserve"> </v>
      </c>
      <c r="E30" s="204" t="str">
        <f>IF(ISERR(FIND(E$4,NieStac!$R36))=FALSE(),IF(ISERR(FIND(CONCATENATE(E$4,"+"),NieStac!$R36))=FALSE(),IF(ISERR(FIND(CONCATENATE(E$4,"++"),NieStac!$R36))=FALSE(),IF(ISERR(FIND(CONCATENATE(E$4,"+++"),NieStac!$R36))=FALSE(),"+++","++"),"+")," ")," ")</f>
        <v xml:space="preserve"> </v>
      </c>
      <c r="F30" s="204" t="str">
        <f>IF(ISERR(FIND(F$4,NieStac!$R36))=FALSE(),IF(ISERR(FIND(CONCATENATE(F$4,"+"),NieStac!$R36))=FALSE(),IF(ISERR(FIND(CONCATENATE(F$4,"++"),NieStac!$R36))=FALSE(),IF(ISERR(FIND(CONCATENATE(F$4,"+++"),NieStac!$R36))=FALSE(),"+++","++"),"+")," ")," ")</f>
        <v xml:space="preserve"> </v>
      </c>
      <c r="G30" s="204" t="str">
        <f>IF(ISERR(FIND(G$4,NieStac!$R36))=FALSE(),IF(ISERR(FIND(CONCATENATE(G$4,"+"),NieStac!$R36))=FALSE(),IF(ISERR(FIND(CONCATENATE(G$4,"++"),NieStac!$R36))=FALSE(),IF(ISERR(FIND(CONCATENATE(G$4,"+++"),NieStac!$R36))=FALSE(),"+++","++"),"+")," ")," ")</f>
        <v xml:space="preserve"> </v>
      </c>
      <c r="H30" s="204" t="str">
        <f>IF(ISERR(FIND(H$4,NieStac!$R36))=FALSE(),IF(ISERR(FIND(CONCATENATE(H$4,"+"),NieStac!$R36))=FALSE(),IF(ISERR(FIND(CONCATENATE(H$4,"++"),NieStac!$R36))=FALSE(),IF(ISERR(FIND(CONCATENATE(H$4,"+++"),NieStac!$R36))=FALSE(),"+++","++"),"+")," ")," ")</f>
        <v xml:space="preserve"> </v>
      </c>
      <c r="I30" s="204" t="str">
        <f>IF(ISERR(FIND(I$4,NieStac!$R36))=FALSE(),IF(ISERR(FIND(CONCATENATE(I$4,"+"),NieStac!$R36))=FALSE(),IF(ISERR(FIND(CONCATENATE(I$4,"++"),NieStac!$R36))=FALSE(),IF(ISERR(FIND(CONCATENATE(I$4,"+++"),NieStac!$R36))=FALSE(),"+++","++"),"+")," ")," ")</f>
        <v xml:space="preserve"> </v>
      </c>
      <c r="J30" s="204" t="str">
        <f>IF(ISERR(FIND(J$4,NieStac!$R36))=FALSE(),IF(ISERR(FIND(CONCATENATE(J$4,"+"),NieStac!$R36))=FALSE(),IF(ISERR(FIND(CONCATENATE(J$4,"++"),NieStac!$R36))=FALSE(),IF(ISERR(FIND(CONCATENATE(J$4,"+++"),NieStac!$R36))=FALSE(),"+++","++"),"+")," ")," ")</f>
        <v xml:space="preserve"> </v>
      </c>
      <c r="K30" s="204" t="str">
        <f>IF(ISERR(FIND(K$4,NieStac!$R36))=FALSE(),IF(ISERR(FIND(CONCATENATE(K$4,"+"),NieStac!$R36))=FALSE(),IF(ISERR(FIND(CONCATENATE(K$4,"++"),NieStac!$R36))=FALSE(),IF(ISERR(FIND(CONCATENATE(K$4,"+++"),NieStac!$R36))=FALSE(),"+++","++"),"+")," ")," ")</f>
        <v xml:space="preserve"> </v>
      </c>
      <c r="L30" s="204" t="str">
        <f>IF(ISERR(FIND(L$4,NieStac!$R36))=FALSE(),IF(ISERR(FIND(CONCATENATE(L$4,"+"),NieStac!$R36))=FALSE(),IF(ISERR(FIND(CONCATENATE(L$4,"++"),NieStac!$R36))=FALSE(),IF(ISERR(FIND(CONCATENATE(L$4,"+++"),NieStac!$R36))=FALSE(),"+++","++"),"+")," ")," ")</f>
        <v xml:space="preserve"> </v>
      </c>
      <c r="M30" s="204" t="str">
        <f>IF(ISERR(FIND(M$4,NieStac!$R36))=FALSE(),IF(ISERR(FIND(CONCATENATE(M$4,"+"),NieStac!$R36))=FALSE(),IF(ISERR(FIND(CONCATENATE(M$4,"++"),NieStac!$R36))=FALSE(),IF(ISERR(FIND(CONCATENATE(M$4,"+++"),NieStac!$R36))=FALSE(),"+++","++"),"+")," ")," ")</f>
        <v xml:space="preserve"> </v>
      </c>
      <c r="N30" s="204" t="str">
        <f>IF(ISERR(FIND(N$4,NieStac!$R36))=FALSE(),IF(ISERR(FIND(CONCATENATE(N$4,"+"),NieStac!$R36))=FALSE(),IF(ISERR(FIND(CONCATENATE(N$4,"++"),NieStac!$R36))=FALSE(),IF(ISERR(FIND(CONCATENATE(N$4,"+++"),NieStac!$R36))=FALSE(),"+++","++"),"+")," ")," ")</f>
        <v xml:space="preserve"> </v>
      </c>
      <c r="O30" s="204" t="str">
        <f>IF(ISERR(FIND(O$4,NieStac!$R36))=FALSE(),IF(ISERR(FIND(CONCATENATE(O$4,"+"),NieStac!$R36))=FALSE(),IF(ISERR(FIND(CONCATENATE(O$4,"++"),NieStac!$R36))=FALSE(),IF(ISERR(FIND(CONCATENATE(O$4,"+++"),NieStac!$R36))=FALSE(),"+++","++"),"+")," ")," ")</f>
        <v xml:space="preserve"> </v>
      </c>
      <c r="P30" s="204" t="str">
        <f>IF(ISERR(FIND(P$4,NieStac!$R36))=FALSE(),IF(ISERR(FIND(CONCATENATE(P$4,"+"),NieStac!$R36))=FALSE(),IF(ISERR(FIND(CONCATENATE(P$4,"++"),NieStac!$R36))=FALSE(),IF(ISERR(FIND(CONCATENATE(P$4,"+++"),NieStac!$R36))=FALSE(),"+++","++"),"+")," ")," ")</f>
        <v xml:space="preserve"> </v>
      </c>
      <c r="Q30" s="204" t="str">
        <f>IF(ISERR(FIND(Q$4,NieStac!$R36))=FALSE(),IF(ISERR(FIND(CONCATENATE(Q$4,"+"),NieStac!$R36))=FALSE(),IF(ISERR(FIND(CONCATENATE(Q$4,"++"),NieStac!$R36))=FALSE(),IF(ISERR(FIND(CONCATENATE(Q$4,"+++"),NieStac!$R36))=FALSE(),"+++","++"),"+")," ")," ")</f>
        <v xml:space="preserve"> </v>
      </c>
      <c r="R30" s="204" t="str">
        <f>IF(ISERR(FIND(R$4,NieStac!$R36))=FALSE(),IF(ISERR(FIND(CONCATENATE(R$4,"+"),NieStac!$R36))=FALSE(),IF(ISERR(FIND(CONCATENATE(R$4,"++"),NieStac!$R36))=FALSE(),IF(ISERR(FIND(CONCATENATE(R$4,"+++"),NieStac!$R36))=FALSE(),"+++","++"),"+")," ")," ")</f>
        <v xml:space="preserve"> </v>
      </c>
      <c r="S30" s="204" t="str">
        <f>IF(ISERR(FIND(S$4,NieStac!$R36))=FALSE(),IF(ISERR(FIND(CONCATENATE(S$4,"+"),NieStac!$R36))=FALSE(),IF(ISERR(FIND(CONCATENATE(S$4,"++"),NieStac!$R36))=FALSE(),IF(ISERR(FIND(CONCATENATE(S$4,"+++"),NieStac!$R36))=FALSE(),"+++","++"),"+")," ")," ")</f>
        <v xml:space="preserve"> </v>
      </c>
      <c r="T30" s="205">
        <f>NieStac!C36</f>
        <v>0</v>
      </c>
      <c r="U30" s="204" t="str">
        <f>IF(ISERR(FIND(U$4,NieStac!$S36))=FALSE(),IF(ISERR(FIND(CONCATENATE(U$4,"+"),NieStac!$S36))=FALSE(),IF(ISERR(FIND(CONCATENATE(U$4,"++"),NieStac!$S36))=FALSE(),IF(ISERR(FIND(CONCATENATE(U$4,"+++"),NieStac!$S36))=FALSE(),"+++","++"),"+")," ")," ")</f>
        <v xml:space="preserve"> </v>
      </c>
      <c r="V30" s="204" t="str">
        <f>IF(ISERR(FIND(V$4,NieStac!$S36))=FALSE(),IF(ISERR(FIND(CONCATENATE(V$4,"+"),NieStac!$S36))=FALSE(),IF(ISERR(FIND(CONCATENATE(V$4,"++"),NieStac!$S36))=FALSE(),IF(ISERR(FIND(CONCATENATE(V$4,"+++"),NieStac!$S36))=FALSE(),"+++","++"),"+")," ")," ")</f>
        <v xml:space="preserve"> </v>
      </c>
      <c r="W30" s="204" t="str">
        <f>IF(ISERR(FIND(W$4,NieStac!$S36))=FALSE(),IF(ISERR(FIND(CONCATENATE(W$4,"+"),NieStac!$S36))=FALSE(),IF(ISERR(FIND(CONCATENATE(W$4,"++"),NieStac!$S36))=FALSE(),IF(ISERR(FIND(CONCATENATE(W$4,"+++"),NieStac!$S36))=FALSE(),"+++","++"),"+")," ")," ")</f>
        <v xml:space="preserve"> </v>
      </c>
      <c r="X30" s="204" t="str">
        <f>IF(ISERR(FIND(X$4,NieStac!$S36))=FALSE(),IF(ISERR(FIND(CONCATENATE(X$4,"+"),NieStac!$S36))=FALSE(),IF(ISERR(FIND(CONCATENATE(X$4,"++"),NieStac!$S36))=FALSE(),IF(ISERR(FIND(CONCATENATE(X$4,"+++"),NieStac!$S36))=FALSE(),"+++","++"),"+")," ")," ")</f>
        <v xml:space="preserve"> </v>
      </c>
      <c r="Y30" s="204" t="str">
        <f>IF(ISERR(FIND(Y$4,NieStac!$S36))=FALSE(),IF(ISERR(FIND(CONCATENATE(Y$4,"+"),NieStac!$S36))=FALSE(),IF(ISERR(FIND(CONCATENATE(Y$4,"++"),NieStac!$S36))=FALSE(),IF(ISERR(FIND(CONCATENATE(Y$4,"+++"),NieStac!$S36))=FALSE(),"+++","++"),"+")," ")," ")</f>
        <v xml:space="preserve"> </v>
      </c>
      <c r="Z30" s="204" t="str">
        <f>IF(ISERR(FIND(Z$4,NieStac!$S36))=FALSE(),IF(ISERR(FIND(CONCATENATE(Z$4,"+"),NieStac!$S36))=FALSE(),IF(ISERR(FIND(CONCATENATE(Z$4,"++"),NieStac!$S36))=FALSE(),IF(ISERR(FIND(CONCATENATE(Z$4,"+++"),NieStac!$S36))=FALSE(),"+++","++"),"+")," ")," ")</f>
        <v xml:space="preserve"> </v>
      </c>
      <c r="AA30" s="204" t="str">
        <f>IF(ISERR(FIND(AA$4,NieStac!$S36))=FALSE(),IF(ISERR(FIND(CONCATENATE(AA$4,"+"),NieStac!$S36))=FALSE(),IF(ISERR(FIND(CONCATENATE(AA$4,"++"),NieStac!$S36))=FALSE(),IF(ISERR(FIND(CONCATENATE(AA$4,"+++"),NieStac!$S36))=FALSE(),"+++","++"),"+")," ")," ")</f>
        <v xml:space="preserve"> </v>
      </c>
      <c r="AB30" s="204" t="str">
        <f>IF(ISERR(FIND(AB$4,NieStac!$S36))=FALSE(),IF(ISERR(FIND(CONCATENATE(AB$4,"+"),NieStac!$S36))=FALSE(),IF(ISERR(FIND(CONCATENATE(AB$4,"++"),NieStac!$S36))=FALSE(),IF(ISERR(FIND(CONCATENATE(AB$4,"+++"),NieStac!$S36))=FALSE(),"+++","++"),"+")," ")," ")</f>
        <v xml:space="preserve"> </v>
      </c>
      <c r="AC30" s="204" t="str">
        <f>IF(ISERR(FIND(AC$4,NieStac!$S36))=FALSE(),IF(ISERR(FIND(CONCATENATE(AC$4,"+"),NieStac!$S36))=FALSE(),IF(ISERR(FIND(CONCATENATE(AC$4,"++"),NieStac!$S36))=FALSE(),IF(ISERR(FIND(CONCATENATE(AC$4,"+++"),NieStac!$S36))=FALSE(),"+++","++"),"+")," ")," ")</f>
        <v xml:space="preserve"> </v>
      </c>
      <c r="AD30" s="204" t="str">
        <f>IF(ISERR(FIND(AD$4,NieStac!$S36))=FALSE(),IF(ISERR(FIND(CONCATENATE(AD$4,"+"),NieStac!$S36))=FALSE(),IF(ISERR(FIND(CONCATENATE(AD$4,"++"),NieStac!$S36))=FALSE(),IF(ISERR(FIND(CONCATENATE(AD$4,"+++"),NieStac!$S36))=FALSE(),"+++","++"),"+")," ")," ")</f>
        <v xml:space="preserve"> </v>
      </c>
      <c r="AE30" s="204" t="str">
        <f>IF(ISERR(FIND(AE$4,NieStac!$S36))=FALSE(),IF(ISERR(FIND(CONCATENATE(AE$4,"+"),NieStac!$S36))=FALSE(),IF(ISERR(FIND(CONCATENATE(AE$4,"++"),NieStac!$S36))=FALSE(),IF(ISERR(FIND(CONCATENATE(AE$4,"+++"),NieStac!$S36))=FALSE(),"+++","++"),"+")," ")," ")</f>
        <v xml:space="preserve"> </v>
      </c>
      <c r="AF30" s="204" t="str">
        <f>IF(ISERR(FIND(AF$4,NieStac!$S36))=FALSE(),IF(ISERR(FIND(CONCATENATE(AF$4,"+"),NieStac!$S36))=FALSE(),IF(ISERR(FIND(CONCATENATE(AF$4,"++"),NieStac!$S36))=FALSE(),IF(ISERR(FIND(CONCATENATE(AF$4,"+++"),NieStac!$S36))=FALSE(),"+++","++"),"+")," ")," ")</f>
        <v xml:space="preserve"> </v>
      </c>
      <c r="AG30" s="204" t="str">
        <f>IF(ISERR(FIND(AG$4,NieStac!$S36))=FALSE(),IF(ISERR(FIND(CONCATENATE(AG$4,"+"),NieStac!$S36))=FALSE(),IF(ISERR(FIND(CONCATENATE(AG$4,"++"),NieStac!$S36))=FALSE(),IF(ISERR(FIND(CONCATENATE(AG$4,"+++"),NieStac!$S36))=FALSE(),"+++","++"),"+")," ")," ")</f>
        <v xml:space="preserve"> </v>
      </c>
      <c r="AH30" s="204" t="str">
        <f>IF(ISERR(FIND(AH$4,NieStac!$S36))=FALSE(),IF(ISERR(FIND(CONCATENATE(AH$4,"+"),NieStac!$S36))=FALSE(),IF(ISERR(FIND(CONCATENATE(AH$4,"++"),NieStac!$S36))=FALSE(),IF(ISERR(FIND(CONCATENATE(AH$4,"+++"),NieStac!$S36))=FALSE(),"+++","++"),"+")," ")," ")</f>
        <v xml:space="preserve"> </v>
      </c>
      <c r="AI30" s="204" t="str">
        <f>IF(ISERR(FIND(AI$4,NieStac!$S36))=FALSE(),IF(ISERR(FIND(CONCATENATE(AI$4,"+"),NieStac!$S36))=FALSE(),IF(ISERR(FIND(CONCATENATE(AI$4,"++"),NieStac!$S36))=FALSE(),IF(ISERR(FIND(CONCATENATE(AI$4,"+++"),NieStac!$S36))=FALSE(),"+++","++"),"+")," ")," ")</f>
        <v xml:space="preserve"> </v>
      </c>
      <c r="AJ30" s="204" t="str">
        <f>IF(ISERR(FIND(AJ$4,NieStac!$S36))=FALSE(),IF(ISERR(FIND(CONCATENATE(AJ$4,"+"),NieStac!$S36))=FALSE(),IF(ISERR(FIND(CONCATENATE(AJ$4,"++"),NieStac!$S36))=FALSE(),IF(ISERR(FIND(CONCATENATE(AJ$4,"+++"),NieStac!$S36))=FALSE(),"+++","++"),"+")," ")," ")</f>
        <v xml:space="preserve"> </v>
      </c>
      <c r="AK30" s="204" t="str">
        <f>IF(ISERR(FIND(AK$4,NieStac!$S36))=FALSE(),IF(ISERR(FIND(CONCATENATE(AK$4,"+"),NieStac!$S36))=FALSE(),IF(ISERR(FIND(CONCATENATE(AK$4,"++"),NieStac!$S36))=FALSE(),IF(ISERR(FIND(CONCATENATE(AK$4,"+++"),NieStac!$S36))=FALSE(),"+++","++"),"+")," ")," ")</f>
        <v xml:space="preserve"> </v>
      </c>
      <c r="AL30" s="204" t="str">
        <f>IF(ISERR(FIND(AL$4,NieStac!$S36))=FALSE(),IF(ISERR(FIND(CONCATENATE(AL$4,"+"),NieStac!$S36))=FALSE(),IF(ISERR(FIND(CONCATENATE(AL$4,"++"),NieStac!$S36))=FALSE(),IF(ISERR(FIND(CONCATENATE(AL$4,"+++"),NieStac!$S36))=FALSE(),"+++","++"),"+")," ")," ")</f>
        <v xml:space="preserve"> </v>
      </c>
      <c r="AM30" s="204" t="str">
        <f>IF(ISERR(FIND(AM$4,NieStac!$S36))=FALSE(),IF(ISERR(FIND(CONCATENATE(AM$4,"+"),NieStac!$S36))=FALSE(),IF(ISERR(FIND(CONCATENATE(AM$4,"++"),NieStac!$S36))=FALSE(),IF(ISERR(FIND(CONCATENATE(AM$4,"+++"),NieStac!$S36))=FALSE(),"+++","++"),"+")," ")," ")</f>
        <v xml:space="preserve"> </v>
      </c>
      <c r="AN30" s="204" t="str">
        <f>IF(ISERR(FIND(AN$4,NieStac!$S36))=FALSE(),IF(ISERR(FIND(CONCATENATE(AN$4,"+"),NieStac!$S36))=FALSE(),IF(ISERR(FIND(CONCATENATE(AN$4,"++"),NieStac!$S36))=FALSE(),IF(ISERR(FIND(CONCATENATE(AN$4,"+++"),NieStac!$S36))=FALSE(),"+++","++"),"+")," ")," ")</f>
        <v xml:space="preserve"> </v>
      </c>
      <c r="AO30" s="204" t="str">
        <f>IF(ISERR(FIND(AO$4,NieStac!$S36))=FALSE(),IF(ISERR(FIND(CONCATENATE(AO$4,"+"),NieStac!$S36))=FALSE(),IF(ISERR(FIND(CONCATENATE(AO$4,"++"),NieStac!$S36))=FALSE(),IF(ISERR(FIND(CONCATENATE(AO$4,"+++"),NieStac!$S36))=FALSE(),"+++","++"),"+")," ")," ")</f>
        <v xml:space="preserve"> </v>
      </c>
      <c r="AP30" s="204" t="str">
        <f>IF(ISERR(FIND(AP$4,NieStac!$S36))=FALSE(),IF(ISERR(FIND(CONCATENATE(AP$4,"+"),NieStac!$S36))=FALSE(),IF(ISERR(FIND(CONCATENATE(AP$4,"++"),NieStac!$S36))=FALSE(),IF(ISERR(FIND(CONCATENATE(AP$4,"+++"),NieStac!$S36))=FALSE(),"+++","++"),"+")," ")," ")</f>
        <v xml:space="preserve"> </v>
      </c>
      <c r="AQ30" s="204" t="str">
        <f>IF(ISERR(FIND(AQ$4,NieStac!$S36))=FALSE(),IF(ISERR(FIND(CONCATENATE(AQ$4,"+"),NieStac!$S36))=FALSE(),IF(ISERR(FIND(CONCATENATE(AQ$4,"++"),NieStac!$S36))=FALSE(),IF(ISERR(FIND(CONCATENATE(AQ$4,"+++"),NieStac!$S36))=FALSE(),"+++","++"),"+")," ")," ")</f>
        <v xml:space="preserve"> </v>
      </c>
      <c r="AR30" s="204" t="str">
        <f>IF(ISERR(FIND(AR$4,NieStac!$S36))=FALSE(),IF(ISERR(FIND(CONCATENATE(AR$4,"+"),NieStac!$S36))=FALSE(),IF(ISERR(FIND(CONCATENATE(AR$4,"++"),NieStac!$S36))=FALSE(),IF(ISERR(FIND(CONCATENATE(AR$4,"+++"),NieStac!$S36))=FALSE(),"+++","++"),"+")," ")," ")</f>
        <v xml:space="preserve"> </v>
      </c>
      <c r="AS30" s="204" t="str">
        <f>IF(ISERR(FIND(AS$4,NieStac!$S36))=FALSE(),IF(ISERR(FIND(CONCATENATE(AS$4,"+"),NieStac!$S36))=FALSE(),IF(ISERR(FIND(CONCATENATE(AS$4,"++"),NieStac!$S36))=FALSE(),IF(ISERR(FIND(CONCATENATE(AS$4,"+++"),NieStac!$S36))=FALSE(),"+++","++"),"+")," ")," ")</f>
        <v xml:space="preserve"> </v>
      </c>
      <c r="AT30" s="204" t="str">
        <f>IF(ISERR(FIND(AT$4,NieStac!$S36))=FALSE(),IF(ISERR(FIND(CONCATENATE(AT$4,"+"),NieStac!$S36))=FALSE(),IF(ISERR(FIND(CONCATENATE(AT$4,"++"),NieStac!$S36))=FALSE(),IF(ISERR(FIND(CONCATENATE(AT$4,"+++"),NieStac!$S36))=FALSE(),"+++","++"),"+")," ")," ")</f>
        <v xml:space="preserve"> </v>
      </c>
      <c r="AU30" s="204" t="str">
        <f>IF(ISERR(FIND(AU$4,NieStac!$S36))=FALSE(),IF(ISERR(FIND(CONCATENATE(AU$4,"+"),NieStac!$S36))=FALSE(),IF(ISERR(FIND(CONCATENATE(AU$4,"++"),NieStac!$S36))=FALSE(),IF(ISERR(FIND(CONCATENATE(AU$4,"+++"),NieStac!$S36))=FALSE(),"+++","++"),"+")," ")," ")</f>
        <v xml:space="preserve"> </v>
      </c>
      <c r="AV30" s="205">
        <f>NieStac!C36</f>
        <v>0</v>
      </c>
      <c r="AW30" s="204" t="str">
        <f>IF(ISERR(FIND(AW$4,NieStac!$T36))=FALSE(),IF(ISERR(FIND(CONCATENATE(AW$4,"+"),NieStac!$T36))=FALSE(),IF(ISERR(FIND(CONCATENATE(AW$4,"++"),NieStac!$T36))=FALSE(),IF(ISERR(FIND(CONCATENATE(AW$4,"+++"),NieStac!$T36))=FALSE(),"+++","++"),"+")," ")," ")</f>
        <v xml:space="preserve"> </v>
      </c>
      <c r="AX30" s="204" t="str">
        <f>IF(ISERR(FIND(AX$4,NieStac!$T36))=FALSE(),IF(ISERR(FIND(CONCATENATE(AX$4,"+"),NieStac!$T36))=FALSE(),IF(ISERR(FIND(CONCATENATE(AX$4,"++"),NieStac!$T36))=FALSE(),IF(ISERR(FIND(CONCATENATE(AX$4,"+++"),NieStac!$T36))=FALSE(),"+++","++"),"+")," ")," ")</f>
        <v xml:space="preserve"> </v>
      </c>
      <c r="AY30" s="204" t="str">
        <f>IF(ISERR(FIND(AY$4,NieStac!$T36))=FALSE(),IF(ISERR(FIND(CONCATENATE(AY$4,"+"),NieStac!$T36))=FALSE(),IF(ISERR(FIND(CONCATENATE(AY$4,"++"),NieStac!$T36))=FALSE(),IF(ISERR(FIND(CONCATENATE(AY$4,"+++"),NieStac!$T36))=FALSE(),"+++","++"),"+")," ")," ")</f>
        <v xml:space="preserve"> </v>
      </c>
      <c r="AZ30" s="204" t="str">
        <f>IF(ISERR(FIND(AZ$4,NieStac!$T36))=FALSE(),IF(ISERR(FIND(CONCATENATE(AZ$4,"+"),NieStac!$T36))=FALSE(),IF(ISERR(FIND(CONCATENATE(AZ$4,"++"),NieStac!$T36))=FALSE(),IF(ISERR(FIND(CONCATENATE(AZ$4,"+++"),NieStac!$T36))=FALSE(),"+++","++"),"+")," ")," ")</f>
        <v xml:space="preserve"> </v>
      </c>
      <c r="BA30" s="204" t="str">
        <f>IF(ISERR(FIND(BA$4,NieStac!$T36))=FALSE(),IF(ISERR(FIND(CONCATENATE(BA$4,"+"),NieStac!$T36))=FALSE(),IF(ISERR(FIND(CONCATENATE(BA$4,"++"),NieStac!$T36))=FALSE(),IF(ISERR(FIND(CONCATENATE(BA$4,"+++"),NieStac!$T36))=FALSE(),"+++","++"),"+")," ")," ")</f>
        <v xml:space="preserve"> </v>
      </c>
      <c r="BB30" s="204" t="str">
        <f>IF(ISERR(FIND(BB$4,NieStac!$T36))=FALSE(),IF(ISERR(FIND(CONCATENATE(BB$4,"+"),NieStac!$T36))=FALSE(),IF(ISERR(FIND(CONCATENATE(BB$4,"++"),NieStac!$T36))=FALSE(),IF(ISERR(FIND(CONCATENATE(BB$4,"+++"),NieStac!$T36))=FALSE(),"+++","++"),"+")," ")," ")</f>
        <v xml:space="preserve"> </v>
      </c>
      <c r="BC30" s="204" t="str">
        <f>IF(ISERR(FIND(BC$4,NieStac!$T37))=0,IF(ISERR(FIND(CONCATENATE(BC$4,"+"),NieStac!$T37))=0,IF(ISERR(FIND(CONCATENATE(BC$4,"++"),NieStac!$T37))=0,IF(ISERR(FIND(CONCATENATE(BC$4,"+++"),NieStac!$T37))=0,"+++","++"),"+"),"-"),"-")</f>
        <v>-</v>
      </c>
      <c r="BD30" s="204" t="str">
        <f>IF(ISERR(FIND(BD$4,NieStac!$T38))=0,IF(ISERR(FIND(CONCATENATE(BD$4,"+"),NieStac!$T38))=0,IF(ISERR(FIND(CONCATENATE(BD$4,"++"),NieStac!$T38))=0,IF(ISERR(FIND(CONCATENATE(BD$4,"+++"),NieStac!$T38))=0,"+++","++"),"+"),"-"),"-")</f>
        <v>-</v>
      </c>
      <c r="BE30" s="204" t="str">
        <f>IF(ISERR(FIND(BE$4,NieStac!$T38))=0,IF(ISERR(FIND(CONCATENATE(BE$4,"+"),NieStac!$T38))=0,IF(ISERR(FIND(CONCATENATE(BE$4,"++"),NieStac!$T38))=0,IF(ISERR(FIND(CONCATENATE(BE$4,"+++"),NieStac!$T38))=0,"+++","++"),"+"),"-"),"-")</f>
        <v>-</v>
      </c>
    </row>
    <row r="31" spans="1:57" ht="12.75" hidden="1" customHeight="1">
      <c r="A31" s="203">
        <f>NieStac!C37</f>
        <v>0</v>
      </c>
      <c r="B31" s="204" t="str">
        <f>IF(ISERR(FIND(B$4,NieStac!$R37))=FALSE(),IF(ISERR(FIND(CONCATENATE(B$4,"+"),NieStac!$R37))=FALSE(),IF(ISERR(FIND(CONCATENATE(B$4,"++"),NieStac!$R37))=FALSE(),IF(ISERR(FIND(CONCATENATE(B$4,"+++"),NieStac!$R37))=FALSE(),"+++","++"),"+")," ")," ")</f>
        <v xml:space="preserve"> </v>
      </c>
      <c r="C31" s="204" t="str">
        <f>IF(ISERR(FIND(C$4,NieStac!$R37))=FALSE(),IF(ISERR(FIND(CONCATENATE(C$4,"+"),NieStac!$R37))=FALSE(),IF(ISERR(FIND(CONCATENATE(C$4,"++"),NieStac!$R37))=FALSE(),IF(ISERR(FIND(CONCATENATE(C$4,"+++"),NieStac!$R37))=FALSE(),"+++","++"),"+")," ")," ")</f>
        <v xml:space="preserve"> </v>
      </c>
      <c r="D31" s="204" t="str">
        <f>IF(ISERR(FIND(D$4,NieStac!$R37))=FALSE(),IF(ISERR(FIND(CONCATENATE(D$4,"+"),NieStac!$R37))=FALSE(),IF(ISERR(FIND(CONCATENATE(D$4,"++"),NieStac!$R37))=FALSE(),IF(ISERR(FIND(CONCATENATE(D$4,"+++"),NieStac!$R37))=FALSE(),"+++","++"),"+")," ")," ")</f>
        <v xml:space="preserve"> </v>
      </c>
      <c r="E31" s="204" t="str">
        <f>IF(ISERR(FIND(E$4,NieStac!$R37))=FALSE(),IF(ISERR(FIND(CONCATENATE(E$4,"+"),NieStac!$R37))=FALSE(),IF(ISERR(FIND(CONCATENATE(E$4,"++"),NieStac!$R37))=FALSE(),IF(ISERR(FIND(CONCATENATE(E$4,"+++"),NieStac!$R37))=FALSE(),"+++","++"),"+")," ")," ")</f>
        <v xml:space="preserve"> </v>
      </c>
      <c r="F31" s="204" t="str">
        <f>IF(ISERR(FIND(F$4,NieStac!$R37))=FALSE(),IF(ISERR(FIND(CONCATENATE(F$4,"+"),NieStac!$R37))=FALSE(),IF(ISERR(FIND(CONCATENATE(F$4,"++"),NieStac!$R37))=FALSE(),IF(ISERR(FIND(CONCATENATE(F$4,"+++"),NieStac!$R37))=FALSE(),"+++","++"),"+")," ")," ")</f>
        <v xml:space="preserve"> </v>
      </c>
      <c r="G31" s="204" t="str">
        <f>IF(ISERR(FIND(G$4,NieStac!$R37))=FALSE(),IF(ISERR(FIND(CONCATENATE(G$4,"+"),NieStac!$R37))=FALSE(),IF(ISERR(FIND(CONCATENATE(G$4,"++"),NieStac!$R37))=FALSE(),IF(ISERR(FIND(CONCATENATE(G$4,"+++"),NieStac!$R37))=FALSE(),"+++","++"),"+")," ")," ")</f>
        <v xml:space="preserve"> </v>
      </c>
      <c r="H31" s="204" t="str">
        <f>IF(ISERR(FIND(H$4,NieStac!$R37))=FALSE(),IF(ISERR(FIND(CONCATENATE(H$4,"+"),NieStac!$R37))=FALSE(),IF(ISERR(FIND(CONCATENATE(H$4,"++"),NieStac!$R37))=FALSE(),IF(ISERR(FIND(CONCATENATE(H$4,"+++"),NieStac!$R37))=FALSE(),"+++","++"),"+")," ")," ")</f>
        <v xml:space="preserve"> </v>
      </c>
      <c r="I31" s="204" t="str">
        <f>IF(ISERR(FIND(I$4,NieStac!$R37))=FALSE(),IF(ISERR(FIND(CONCATENATE(I$4,"+"),NieStac!$R37))=FALSE(),IF(ISERR(FIND(CONCATENATE(I$4,"++"),NieStac!$R37))=FALSE(),IF(ISERR(FIND(CONCATENATE(I$4,"+++"),NieStac!$R37))=FALSE(),"+++","++"),"+")," ")," ")</f>
        <v xml:space="preserve"> </v>
      </c>
      <c r="J31" s="204" t="str">
        <f>IF(ISERR(FIND(J$4,NieStac!$R37))=FALSE(),IF(ISERR(FIND(CONCATENATE(J$4,"+"),NieStac!$R37))=FALSE(),IF(ISERR(FIND(CONCATENATE(J$4,"++"),NieStac!$R37))=FALSE(),IF(ISERR(FIND(CONCATENATE(J$4,"+++"),NieStac!$R37))=FALSE(),"+++","++"),"+")," ")," ")</f>
        <v xml:space="preserve"> </v>
      </c>
      <c r="K31" s="204" t="str">
        <f>IF(ISERR(FIND(K$4,NieStac!$R37))=FALSE(),IF(ISERR(FIND(CONCATENATE(K$4,"+"),NieStac!$R37))=FALSE(),IF(ISERR(FIND(CONCATENATE(K$4,"++"),NieStac!$R37))=FALSE(),IF(ISERR(FIND(CONCATENATE(K$4,"+++"),NieStac!$R37))=FALSE(),"+++","++"),"+")," ")," ")</f>
        <v xml:space="preserve"> </v>
      </c>
      <c r="L31" s="204" t="str">
        <f>IF(ISERR(FIND(L$4,NieStac!$R37))=FALSE(),IF(ISERR(FIND(CONCATENATE(L$4,"+"),NieStac!$R37))=FALSE(),IF(ISERR(FIND(CONCATENATE(L$4,"++"),NieStac!$R37))=FALSE(),IF(ISERR(FIND(CONCATENATE(L$4,"+++"),NieStac!$R37))=FALSE(),"+++","++"),"+")," ")," ")</f>
        <v xml:space="preserve"> </v>
      </c>
      <c r="M31" s="204" t="str">
        <f>IF(ISERR(FIND(M$4,NieStac!$R37))=FALSE(),IF(ISERR(FIND(CONCATENATE(M$4,"+"),NieStac!$R37))=FALSE(),IF(ISERR(FIND(CONCATENATE(M$4,"++"),NieStac!$R37))=FALSE(),IF(ISERR(FIND(CONCATENATE(M$4,"+++"),NieStac!$R37))=FALSE(),"+++","++"),"+")," ")," ")</f>
        <v xml:space="preserve"> </v>
      </c>
      <c r="N31" s="204" t="str">
        <f>IF(ISERR(FIND(N$4,NieStac!$R37))=FALSE(),IF(ISERR(FIND(CONCATENATE(N$4,"+"),NieStac!$R37))=FALSE(),IF(ISERR(FIND(CONCATENATE(N$4,"++"),NieStac!$R37))=FALSE(),IF(ISERR(FIND(CONCATENATE(N$4,"+++"),NieStac!$R37))=FALSE(),"+++","++"),"+")," ")," ")</f>
        <v xml:space="preserve"> </v>
      </c>
      <c r="O31" s="204" t="str">
        <f>IF(ISERR(FIND(O$4,NieStac!$R37))=FALSE(),IF(ISERR(FIND(CONCATENATE(O$4,"+"),NieStac!$R37))=FALSE(),IF(ISERR(FIND(CONCATENATE(O$4,"++"),NieStac!$R37))=FALSE(),IF(ISERR(FIND(CONCATENATE(O$4,"+++"),NieStac!$R37))=FALSE(),"+++","++"),"+")," ")," ")</f>
        <v xml:space="preserve"> </v>
      </c>
      <c r="P31" s="204" t="str">
        <f>IF(ISERR(FIND(P$4,NieStac!$R37))=FALSE(),IF(ISERR(FIND(CONCATENATE(P$4,"+"),NieStac!$R37))=FALSE(),IF(ISERR(FIND(CONCATENATE(P$4,"++"),NieStac!$R37))=FALSE(),IF(ISERR(FIND(CONCATENATE(P$4,"+++"),NieStac!$R37))=FALSE(),"+++","++"),"+")," ")," ")</f>
        <v xml:space="preserve"> </v>
      </c>
      <c r="Q31" s="204" t="str">
        <f>IF(ISERR(FIND(Q$4,NieStac!$R37))=FALSE(),IF(ISERR(FIND(CONCATENATE(Q$4,"+"),NieStac!$R37))=FALSE(),IF(ISERR(FIND(CONCATENATE(Q$4,"++"),NieStac!$R37))=FALSE(),IF(ISERR(FIND(CONCATENATE(Q$4,"+++"),NieStac!$R37))=FALSE(),"+++","++"),"+")," ")," ")</f>
        <v xml:space="preserve"> </v>
      </c>
      <c r="R31" s="204" t="str">
        <f>IF(ISERR(FIND(R$4,NieStac!$R37))=FALSE(),IF(ISERR(FIND(CONCATENATE(R$4,"+"),NieStac!$R37))=FALSE(),IF(ISERR(FIND(CONCATENATE(R$4,"++"),NieStac!$R37))=FALSE(),IF(ISERR(FIND(CONCATENATE(R$4,"+++"),NieStac!$R37))=FALSE(),"+++","++"),"+")," ")," ")</f>
        <v xml:space="preserve"> </v>
      </c>
      <c r="S31" s="204" t="str">
        <f>IF(ISERR(FIND(S$4,NieStac!$R37))=FALSE(),IF(ISERR(FIND(CONCATENATE(S$4,"+"),NieStac!$R37))=FALSE(),IF(ISERR(FIND(CONCATENATE(S$4,"++"),NieStac!$R37))=FALSE(),IF(ISERR(FIND(CONCATENATE(S$4,"+++"),NieStac!$R37))=FALSE(),"+++","++"),"+")," ")," ")</f>
        <v xml:space="preserve"> </v>
      </c>
      <c r="T31" s="205">
        <f>NieStac!C37</f>
        <v>0</v>
      </c>
      <c r="U31" s="204" t="str">
        <f>IF(ISERR(FIND(U$4,NieStac!$S37))=FALSE(),IF(ISERR(FIND(CONCATENATE(U$4,"+"),NieStac!$S37))=FALSE(),IF(ISERR(FIND(CONCATENATE(U$4,"++"),NieStac!$S37))=FALSE(),IF(ISERR(FIND(CONCATENATE(U$4,"+++"),NieStac!$S37))=FALSE(),"+++","++"),"+")," ")," ")</f>
        <v xml:space="preserve"> </v>
      </c>
      <c r="V31" s="204" t="str">
        <f>IF(ISERR(FIND(V$4,NieStac!$S37))=FALSE(),IF(ISERR(FIND(CONCATENATE(V$4,"+"),NieStac!$S37))=FALSE(),IF(ISERR(FIND(CONCATENATE(V$4,"++"),NieStac!$S37))=FALSE(),IF(ISERR(FIND(CONCATENATE(V$4,"+++"),NieStac!$S37))=FALSE(),"+++","++"),"+")," ")," ")</f>
        <v xml:space="preserve"> </v>
      </c>
      <c r="W31" s="204" t="str">
        <f>IF(ISERR(FIND(W$4,NieStac!$S37))=FALSE(),IF(ISERR(FIND(CONCATENATE(W$4,"+"),NieStac!$S37))=FALSE(),IF(ISERR(FIND(CONCATENATE(W$4,"++"),NieStac!$S37))=FALSE(),IF(ISERR(FIND(CONCATENATE(W$4,"+++"),NieStac!$S37))=FALSE(),"+++","++"),"+")," ")," ")</f>
        <v xml:space="preserve"> </v>
      </c>
      <c r="X31" s="204" t="str">
        <f>IF(ISERR(FIND(X$4,NieStac!$S37))=FALSE(),IF(ISERR(FIND(CONCATENATE(X$4,"+"),NieStac!$S37))=FALSE(),IF(ISERR(FIND(CONCATENATE(X$4,"++"),NieStac!$S37))=FALSE(),IF(ISERR(FIND(CONCATENATE(X$4,"+++"),NieStac!$S37))=FALSE(),"+++","++"),"+")," ")," ")</f>
        <v xml:space="preserve"> </v>
      </c>
      <c r="Y31" s="204" t="str">
        <f>IF(ISERR(FIND(Y$4,NieStac!$S37))=FALSE(),IF(ISERR(FIND(CONCATENATE(Y$4,"+"),NieStac!$S37))=FALSE(),IF(ISERR(FIND(CONCATENATE(Y$4,"++"),NieStac!$S37))=FALSE(),IF(ISERR(FIND(CONCATENATE(Y$4,"+++"),NieStac!$S37))=FALSE(),"+++","++"),"+")," ")," ")</f>
        <v xml:space="preserve"> </v>
      </c>
      <c r="Z31" s="204" t="str">
        <f>IF(ISERR(FIND(Z$4,NieStac!$S37))=FALSE(),IF(ISERR(FIND(CONCATENATE(Z$4,"+"),NieStac!$S37))=FALSE(),IF(ISERR(FIND(CONCATENATE(Z$4,"++"),NieStac!$S37))=FALSE(),IF(ISERR(FIND(CONCATENATE(Z$4,"+++"),NieStac!$S37))=FALSE(),"+++","++"),"+")," ")," ")</f>
        <v xml:space="preserve"> </v>
      </c>
      <c r="AA31" s="204" t="str">
        <f>IF(ISERR(FIND(AA$4,NieStac!$S37))=FALSE(),IF(ISERR(FIND(CONCATENATE(AA$4,"+"),NieStac!$S37))=FALSE(),IF(ISERR(FIND(CONCATENATE(AA$4,"++"),NieStac!$S37))=FALSE(),IF(ISERR(FIND(CONCATENATE(AA$4,"+++"),NieStac!$S37))=FALSE(),"+++","++"),"+")," ")," ")</f>
        <v xml:space="preserve"> </v>
      </c>
      <c r="AB31" s="204" t="str">
        <f>IF(ISERR(FIND(AB$4,NieStac!$S37))=FALSE(),IF(ISERR(FIND(CONCATENATE(AB$4,"+"),NieStac!$S37))=FALSE(),IF(ISERR(FIND(CONCATENATE(AB$4,"++"),NieStac!$S37))=FALSE(),IF(ISERR(FIND(CONCATENATE(AB$4,"+++"),NieStac!$S37))=FALSE(),"+++","++"),"+")," ")," ")</f>
        <v xml:space="preserve"> </v>
      </c>
      <c r="AC31" s="204" t="str">
        <f>IF(ISERR(FIND(AC$4,NieStac!$S37))=FALSE(),IF(ISERR(FIND(CONCATENATE(AC$4,"+"),NieStac!$S37))=FALSE(),IF(ISERR(FIND(CONCATENATE(AC$4,"++"),NieStac!$S37))=FALSE(),IF(ISERR(FIND(CONCATENATE(AC$4,"+++"),NieStac!$S37))=FALSE(),"+++","++"),"+")," ")," ")</f>
        <v xml:space="preserve"> </v>
      </c>
      <c r="AD31" s="204" t="str">
        <f>IF(ISERR(FIND(AD$4,NieStac!$S37))=FALSE(),IF(ISERR(FIND(CONCATENATE(AD$4,"+"),NieStac!$S37))=FALSE(),IF(ISERR(FIND(CONCATENATE(AD$4,"++"),NieStac!$S37))=FALSE(),IF(ISERR(FIND(CONCATENATE(AD$4,"+++"),NieStac!$S37))=FALSE(),"+++","++"),"+")," ")," ")</f>
        <v xml:space="preserve"> </v>
      </c>
      <c r="AE31" s="204" t="str">
        <f>IF(ISERR(FIND(AE$4,NieStac!$S37))=FALSE(),IF(ISERR(FIND(CONCATENATE(AE$4,"+"),NieStac!$S37))=FALSE(),IF(ISERR(FIND(CONCATENATE(AE$4,"++"),NieStac!$S37))=FALSE(),IF(ISERR(FIND(CONCATENATE(AE$4,"+++"),NieStac!$S37))=FALSE(),"+++","++"),"+")," ")," ")</f>
        <v xml:space="preserve"> </v>
      </c>
      <c r="AF31" s="204" t="str">
        <f>IF(ISERR(FIND(AF$4,NieStac!$S37))=FALSE(),IF(ISERR(FIND(CONCATENATE(AF$4,"+"),NieStac!$S37))=FALSE(),IF(ISERR(FIND(CONCATENATE(AF$4,"++"),NieStac!$S37))=FALSE(),IF(ISERR(FIND(CONCATENATE(AF$4,"+++"),NieStac!$S37))=FALSE(),"+++","++"),"+")," ")," ")</f>
        <v xml:space="preserve"> </v>
      </c>
      <c r="AG31" s="204" t="str">
        <f>IF(ISERR(FIND(AG$4,NieStac!$S37))=FALSE(),IF(ISERR(FIND(CONCATENATE(AG$4,"+"),NieStac!$S37))=FALSE(),IF(ISERR(FIND(CONCATENATE(AG$4,"++"),NieStac!$S37))=FALSE(),IF(ISERR(FIND(CONCATENATE(AG$4,"+++"),NieStac!$S37))=FALSE(),"+++","++"),"+")," ")," ")</f>
        <v xml:space="preserve"> </v>
      </c>
      <c r="AH31" s="204" t="str">
        <f>IF(ISERR(FIND(AH$4,NieStac!$S37))=FALSE(),IF(ISERR(FIND(CONCATENATE(AH$4,"+"),NieStac!$S37))=FALSE(),IF(ISERR(FIND(CONCATENATE(AH$4,"++"),NieStac!$S37))=FALSE(),IF(ISERR(FIND(CONCATENATE(AH$4,"+++"),NieStac!$S37))=FALSE(),"+++","++"),"+")," ")," ")</f>
        <v xml:space="preserve"> </v>
      </c>
      <c r="AI31" s="204" t="str">
        <f>IF(ISERR(FIND(AI$4,NieStac!$S37))=FALSE(),IF(ISERR(FIND(CONCATENATE(AI$4,"+"),NieStac!$S37))=FALSE(),IF(ISERR(FIND(CONCATENATE(AI$4,"++"),NieStac!$S37))=FALSE(),IF(ISERR(FIND(CONCATENATE(AI$4,"+++"),NieStac!$S37))=FALSE(),"+++","++"),"+")," ")," ")</f>
        <v xml:space="preserve"> </v>
      </c>
      <c r="AJ31" s="204" t="str">
        <f>IF(ISERR(FIND(AJ$4,NieStac!$S37))=FALSE(),IF(ISERR(FIND(CONCATENATE(AJ$4,"+"),NieStac!$S37))=FALSE(),IF(ISERR(FIND(CONCATENATE(AJ$4,"++"),NieStac!$S37))=FALSE(),IF(ISERR(FIND(CONCATENATE(AJ$4,"+++"),NieStac!$S37))=FALSE(),"+++","++"),"+")," ")," ")</f>
        <v xml:space="preserve"> </v>
      </c>
      <c r="AK31" s="204" t="str">
        <f>IF(ISERR(FIND(AK$4,NieStac!$S37))=FALSE(),IF(ISERR(FIND(CONCATENATE(AK$4,"+"),NieStac!$S37))=FALSE(),IF(ISERR(FIND(CONCATENATE(AK$4,"++"),NieStac!$S37))=FALSE(),IF(ISERR(FIND(CONCATENATE(AK$4,"+++"),NieStac!$S37))=FALSE(),"+++","++"),"+")," ")," ")</f>
        <v xml:space="preserve"> </v>
      </c>
      <c r="AL31" s="204" t="str">
        <f>IF(ISERR(FIND(AL$4,NieStac!$S37))=FALSE(),IF(ISERR(FIND(CONCATENATE(AL$4,"+"),NieStac!$S37))=FALSE(),IF(ISERR(FIND(CONCATENATE(AL$4,"++"),NieStac!$S37))=FALSE(),IF(ISERR(FIND(CONCATENATE(AL$4,"+++"),NieStac!$S37))=FALSE(),"+++","++"),"+")," ")," ")</f>
        <v xml:space="preserve"> </v>
      </c>
      <c r="AM31" s="204" t="str">
        <f>IF(ISERR(FIND(AM$4,NieStac!$S37))=FALSE(),IF(ISERR(FIND(CONCATENATE(AM$4,"+"),NieStac!$S37))=FALSE(),IF(ISERR(FIND(CONCATENATE(AM$4,"++"),NieStac!$S37))=FALSE(),IF(ISERR(FIND(CONCATENATE(AM$4,"+++"),NieStac!$S37))=FALSE(),"+++","++"),"+")," ")," ")</f>
        <v xml:space="preserve"> </v>
      </c>
      <c r="AN31" s="204" t="str">
        <f>IF(ISERR(FIND(AN$4,NieStac!$S37))=FALSE(),IF(ISERR(FIND(CONCATENATE(AN$4,"+"),NieStac!$S37))=FALSE(),IF(ISERR(FIND(CONCATENATE(AN$4,"++"),NieStac!$S37))=FALSE(),IF(ISERR(FIND(CONCATENATE(AN$4,"+++"),NieStac!$S37))=FALSE(),"+++","++"),"+")," ")," ")</f>
        <v xml:space="preserve"> </v>
      </c>
      <c r="AO31" s="204" t="str">
        <f>IF(ISERR(FIND(AO$4,NieStac!$S37))=FALSE(),IF(ISERR(FIND(CONCATENATE(AO$4,"+"),NieStac!$S37))=FALSE(),IF(ISERR(FIND(CONCATENATE(AO$4,"++"),NieStac!$S37))=FALSE(),IF(ISERR(FIND(CONCATENATE(AO$4,"+++"),NieStac!$S37))=FALSE(),"+++","++"),"+")," ")," ")</f>
        <v xml:space="preserve"> </v>
      </c>
      <c r="AP31" s="204" t="str">
        <f>IF(ISERR(FIND(AP$4,NieStac!$S37))=FALSE(),IF(ISERR(FIND(CONCATENATE(AP$4,"+"),NieStac!$S37))=FALSE(),IF(ISERR(FIND(CONCATENATE(AP$4,"++"),NieStac!$S37))=FALSE(),IF(ISERR(FIND(CONCATENATE(AP$4,"+++"),NieStac!$S37))=FALSE(),"+++","++"),"+")," ")," ")</f>
        <v xml:space="preserve"> </v>
      </c>
      <c r="AQ31" s="204" t="str">
        <f>IF(ISERR(FIND(AQ$4,NieStac!$S37))=FALSE(),IF(ISERR(FIND(CONCATENATE(AQ$4,"+"),NieStac!$S37))=FALSE(),IF(ISERR(FIND(CONCATENATE(AQ$4,"++"),NieStac!$S37))=FALSE(),IF(ISERR(FIND(CONCATENATE(AQ$4,"+++"),NieStac!$S37))=FALSE(),"+++","++"),"+")," ")," ")</f>
        <v xml:space="preserve"> </v>
      </c>
      <c r="AR31" s="204" t="str">
        <f>IF(ISERR(FIND(AR$4,NieStac!$S37))=FALSE(),IF(ISERR(FIND(CONCATENATE(AR$4,"+"),NieStac!$S37))=FALSE(),IF(ISERR(FIND(CONCATENATE(AR$4,"++"),NieStac!$S37))=FALSE(),IF(ISERR(FIND(CONCATENATE(AR$4,"+++"),NieStac!$S37))=FALSE(),"+++","++"),"+")," ")," ")</f>
        <v xml:space="preserve"> </v>
      </c>
      <c r="AS31" s="204" t="str">
        <f>IF(ISERR(FIND(AS$4,NieStac!$S37))=FALSE(),IF(ISERR(FIND(CONCATENATE(AS$4,"+"),NieStac!$S37))=FALSE(),IF(ISERR(FIND(CONCATENATE(AS$4,"++"),NieStac!$S37))=FALSE(),IF(ISERR(FIND(CONCATENATE(AS$4,"+++"),NieStac!$S37))=FALSE(),"+++","++"),"+")," ")," ")</f>
        <v xml:space="preserve"> </v>
      </c>
      <c r="AT31" s="204" t="str">
        <f>IF(ISERR(FIND(AT$4,NieStac!$S37))=FALSE(),IF(ISERR(FIND(CONCATENATE(AT$4,"+"),NieStac!$S37))=FALSE(),IF(ISERR(FIND(CONCATENATE(AT$4,"++"),NieStac!$S37))=FALSE(),IF(ISERR(FIND(CONCATENATE(AT$4,"+++"),NieStac!$S37))=FALSE(),"+++","++"),"+")," ")," ")</f>
        <v xml:space="preserve"> </v>
      </c>
      <c r="AU31" s="204" t="str">
        <f>IF(ISERR(FIND(AU$4,NieStac!$S37))=FALSE(),IF(ISERR(FIND(CONCATENATE(AU$4,"+"),NieStac!$S37))=FALSE(),IF(ISERR(FIND(CONCATENATE(AU$4,"++"),NieStac!$S37))=FALSE(),IF(ISERR(FIND(CONCATENATE(AU$4,"+++"),NieStac!$S37))=FALSE(),"+++","++"),"+")," ")," ")</f>
        <v xml:space="preserve"> </v>
      </c>
      <c r="AV31" s="205">
        <f>NieStac!C37</f>
        <v>0</v>
      </c>
      <c r="AW31" s="204" t="str">
        <f>IF(ISERR(FIND(AW$4,NieStac!$T37))=FALSE(),IF(ISERR(FIND(CONCATENATE(AW$4,"+"),NieStac!$T37))=FALSE(),IF(ISERR(FIND(CONCATENATE(AW$4,"++"),NieStac!$T37))=FALSE(),IF(ISERR(FIND(CONCATENATE(AW$4,"+++"),NieStac!$T37))=FALSE(),"+++","++"),"+")," ")," ")</f>
        <v xml:space="preserve"> </v>
      </c>
      <c r="AX31" s="204" t="str">
        <f>IF(ISERR(FIND(AX$4,NieStac!$T37))=FALSE(),IF(ISERR(FIND(CONCATENATE(AX$4,"+"),NieStac!$T37))=FALSE(),IF(ISERR(FIND(CONCATENATE(AX$4,"++"),NieStac!$T37))=FALSE(),IF(ISERR(FIND(CONCATENATE(AX$4,"+++"),NieStac!$T37))=FALSE(),"+++","++"),"+")," ")," ")</f>
        <v xml:space="preserve"> </v>
      </c>
      <c r="AY31" s="204" t="str">
        <f>IF(ISERR(FIND(AY$4,NieStac!$T37))=FALSE(),IF(ISERR(FIND(CONCATENATE(AY$4,"+"),NieStac!$T37))=FALSE(),IF(ISERR(FIND(CONCATENATE(AY$4,"++"),NieStac!$T37))=FALSE(),IF(ISERR(FIND(CONCATENATE(AY$4,"+++"),NieStac!$T37))=FALSE(),"+++","++"),"+")," ")," ")</f>
        <v xml:space="preserve"> </v>
      </c>
      <c r="AZ31" s="204" t="str">
        <f>IF(ISERR(FIND(AZ$4,NieStac!$T37))=FALSE(),IF(ISERR(FIND(CONCATENATE(AZ$4,"+"),NieStac!$T37))=FALSE(),IF(ISERR(FIND(CONCATENATE(AZ$4,"++"),NieStac!$T37))=FALSE(),IF(ISERR(FIND(CONCATENATE(AZ$4,"+++"),NieStac!$T37))=FALSE(),"+++","++"),"+")," ")," ")</f>
        <v xml:space="preserve"> </v>
      </c>
      <c r="BA31" s="204" t="str">
        <f>IF(ISERR(FIND(BA$4,NieStac!$T37))=FALSE(),IF(ISERR(FIND(CONCATENATE(BA$4,"+"),NieStac!$T37))=FALSE(),IF(ISERR(FIND(CONCATENATE(BA$4,"++"),NieStac!$T37))=FALSE(),IF(ISERR(FIND(CONCATENATE(BA$4,"+++"),NieStac!$T37))=FALSE(),"+++","++"),"+")," ")," ")</f>
        <v xml:space="preserve"> </v>
      </c>
      <c r="BB31" s="204" t="str">
        <f>IF(ISERR(FIND(BB$4,NieStac!$T37))=FALSE(),IF(ISERR(FIND(CONCATENATE(BB$4,"+"),NieStac!$T37))=FALSE(),IF(ISERR(FIND(CONCATENATE(BB$4,"++"),NieStac!$T37))=FALSE(),IF(ISERR(FIND(CONCATENATE(BB$4,"+++"),NieStac!$T37))=FALSE(),"+++","++"),"+")," ")," ")</f>
        <v xml:space="preserve"> </v>
      </c>
      <c r="BC31" s="204" t="str">
        <f>IF(ISERR(FIND(BC$4,NieStac!$T38))=0,IF(ISERR(FIND(CONCATENATE(BC$4,"+"),NieStac!$T38))=0,IF(ISERR(FIND(CONCATENATE(BC$4,"++"),NieStac!$T38))=0,IF(ISERR(FIND(CONCATENATE(BC$4,"+++"),NieStac!$T38))=0,"+++","++"),"+"),"-"),"-")</f>
        <v>-</v>
      </c>
      <c r="BD31" s="204"/>
      <c r="BE31" s="204"/>
    </row>
    <row r="32" spans="1:57" ht="12.75" hidden="1" customHeight="1">
      <c r="A32" s="203">
        <f>NieStac!C38</f>
        <v>0</v>
      </c>
      <c r="B32" s="204" t="str">
        <f>IF(ISERR(FIND(B$4,NieStac!$R38))=FALSE(),IF(ISERR(FIND(CONCATENATE(B$4,"+"),NieStac!$R38))=FALSE(),IF(ISERR(FIND(CONCATENATE(B$4,"++"),NieStac!$R38))=FALSE(),IF(ISERR(FIND(CONCATENATE(B$4,"+++"),NieStac!$R38))=FALSE(),"+++","++"),"+")," ")," ")</f>
        <v xml:space="preserve"> </v>
      </c>
      <c r="C32" s="204" t="str">
        <f>IF(ISERR(FIND(C$4,NieStac!$R38))=FALSE(),IF(ISERR(FIND(CONCATENATE(C$4,"+"),NieStac!$R38))=FALSE(),IF(ISERR(FIND(CONCATENATE(C$4,"++"),NieStac!$R38))=FALSE(),IF(ISERR(FIND(CONCATENATE(C$4,"+++"),NieStac!$R38))=FALSE(),"+++","++"),"+")," ")," ")</f>
        <v xml:space="preserve"> </v>
      </c>
      <c r="D32" s="204" t="str">
        <f>IF(ISERR(FIND(D$4,NieStac!$R38))=FALSE(),IF(ISERR(FIND(CONCATENATE(D$4,"+"),NieStac!$R38))=FALSE(),IF(ISERR(FIND(CONCATENATE(D$4,"++"),NieStac!$R38))=FALSE(),IF(ISERR(FIND(CONCATENATE(D$4,"+++"),NieStac!$R38))=FALSE(),"+++","++"),"+")," ")," ")</f>
        <v xml:space="preserve"> </v>
      </c>
      <c r="E32" s="204" t="str">
        <f>IF(ISERR(FIND(E$4,NieStac!$R38))=FALSE(),IF(ISERR(FIND(CONCATENATE(E$4,"+"),NieStac!$R38))=FALSE(),IF(ISERR(FIND(CONCATENATE(E$4,"++"),NieStac!$R38))=FALSE(),IF(ISERR(FIND(CONCATENATE(E$4,"+++"),NieStac!$R38))=FALSE(),"+++","++"),"+")," ")," ")</f>
        <v xml:space="preserve"> </v>
      </c>
      <c r="F32" s="204" t="str">
        <f>IF(ISERR(FIND(F$4,NieStac!$R38))=FALSE(),IF(ISERR(FIND(CONCATENATE(F$4,"+"),NieStac!$R38))=FALSE(),IF(ISERR(FIND(CONCATENATE(F$4,"++"),NieStac!$R38))=FALSE(),IF(ISERR(FIND(CONCATENATE(F$4,"+++"),NieStac!$R38))=FALSE(),"+++","++"),"+")," ")," ")</f>
        <v xml:space="preserve"> </v>
      </c>
      <c r="G32" s="204" t="str">
        <f>IF(ISERR(FIND(G$4,NieStac!$R38))=FALSE(),IF(ISERR(FIND(CONCATENATE(G$4,"+"),NieStac!$R38))=FALSE(),IF(ISERR(FIND(CONCATENATE(G$4,"++"),NieStac!$R38))=FALSE(),IF(ISERR(FIND(CONCATENATE(G$4,"+++"),NieStac!$R38))=FALSE(),"+++","++"),"+")," ")," ")</f>
        <v xml:space="preserve"> </v>
      </c>
      <c r="H32" s="204" t="str">
        <f>IF(ISERR(FIND(H$4,NieStac!$R38))=FALSE(),IF(ISERR(FIND(CONCATENATE(H$4,"+"),NieStac!$R38))=FALSE(),IF(ISERR(FIND(CONCATENATE(H$4,"++"),NieStac!$R38))=FALSE(),IF(ISERR(FIND(CONCATENATE(H$4,"+++"),NieStac!$R38))=FALSE(),"+++","++"),"+")," ")," ")</f>
        <v xml:space="preserve"> </v>
      </c>
      <c r="I32" s="204" t="str">
        <f>IF(ISERR(FIND(I$4,NieStac!$R38))=FALSE(),IF(ISERR(FIND(CONCATENATE(I$4,"+"),NieStac!$R38))=FALSE(),IF(ISERR(FIND(CONCATENATE(I$4,"++"),NieStac!$R38))=FALSE(),IF(ISERR(FIND(CONCATENATE(I$4,"+++"),NieStac!$R38))=FALSE(),"+++","++"),"+")," ")," ")</f>
        <v xml:space="preserve"> </v>
      </c>
      <c r="J32" s="204" t="str">
        <f>IF(ISERR(FIND(J$4,NieStac!$R38))=FALSE(),IF(ISERR(FIND(CONCATENATE(J$4,"+"),NieStac!$R38))=FALSE(),IF(ISERR(FIND(CONCATENATE(J$4,"++"),NieStac!$R38))=FALSE(),IF(ISERR(FIND(CONCATENATE(J$4,"+++"),NieStac!$R38))=FALSE(),"+++","++"),"+")," ")," ")</f>
        <v xml:space="preserve"> </v>
      </c>
      <c r="K32" s="204" t="str">
        <f>IF(ISERR(FIND(K$4,NieStac!$R38))=FALSE(),IF(ISERR(FIND(CONCATENATE(K$4,"+"),NieStac!$R38))=FALSE(),IF(ISERR(FIND(CONCATENATE(K$4,"++"),NieStac!$R38))=FALSE(),IF(ISERR(FIND(CONCATENATE(K$4,"+++"),NieStac!$R38))=FALSE(),"+++","++"),"+")," ")," ")</f>
        <v xml:space="preserve"> </v>
      </c>
      <c r="L32" s="204" t="str">
        <f>IF(ISERR(FIND(L$4,NieStac!$R38))=FALSE(),IF(ISERR(FIND(CONCATENATE(L$4,"+"),NieStac!$R38))=FALSE(),IF(ISERR(FIND(CONCATENATE(L$4,"++"),NieStac!$R38))=FALSE(),IF(ISERR(FIND(CONCATENATE(L$4,"+++"),NieStac!$R38))=FALSE(),"+++","++"),"+")," ")," ")</f>
        <v xml:space="preserve"> </v>
      </c>
      <c r="M32" s="204" t="str">
        <f>IF(ISERR(FIND(M$4,NieStac!$R38))=FALSE(),IF(ISERR(FIND(CONCATENATE(M$4,"+"),NieStac!$R38))=FALSE(),IF(ISERR(FIND(CONCATENATE(M$4,"++"),NieStac!$R38))=FALSE(),IF(ISERR(FIND(CONCATENATE(M$4,"+++"),NieStac!$R38))=FALSE(),"+++","++"),"+")," ")," ")</f>
        <v xml:space="preserve"> </v>
      </c>
      <c r="N32" s="204" t="str">
        <f>IF(ISERR(FIND(N$4,NieStac!$R38))=FALSE(),IF(ISERR(FIND(CONCATENATE(N$4,"+"),NieStac!$R38))=FALSE(),IF(ISERR(FIND(CONCATENATE(N$4,"++"),NieStac!$R38))=FALSE(),IF(ISERR(FIND(CONCATENATE(N$4,"+++"),NieStac!$R38))=FALSE(),"+++","++"),"+")," ")," ")</f>
        <v xml:space="preserve"> </v>
      </c>
      <c r="O32" s="204" t="str">
        <f>IF(ISERR(FIND(O$4,NieStac!$R38))=FALSE(),IF(ISERR(FIND(CONCATENATE(O$4,"+"),NieStac!$R38))=FALSE(),IF(ISERR(FIND(CONCATENATE(O$4,"++"),NieStac!$R38))=FALSE(),IF(ISERR(FIND(CONCATENATE(O$4,"+++"),NieStac!$R38))=FALSE(),"+++","++"),"+")," ")," ")</f>
        <v xml:space="preserve"> </v>
      </c>
      <c r="P32" s="204" t="str">
        <f>IF(ISERR(FIND(P$4,NieStac!$R38))=FALSE(),IF(ISERR(FIND(CONCATENATE(P$4,"+"),NieStac!$R38))=FALSE(),IF(ISERR(FIND(CONCATENATE(P$4,"++"),NieStac!$R38))=FALSE(),IF(ISERR(FIND(CONCATENATE(P$4,"+++"),NieStac!$R38))=FALSE(),"+++","++"),"+")," ")," ")</f>
        <v xml:space="preserve"> </v>
      </c>
      <c r="Q32" s="204" t="str">
        <f>IF(ISERR(FIND(Q$4,NieStac!$R38))=FALSE(),IF(ISERR(FIND(CONCATENATE(Q$4,"+"),NieStac!$R38))=FALSE(),IF(ISERR(FIND(CONCATENATE(Q$4,"++"),NieStac!$R38))=FALSE(),IF(ISERR(FIND(CONCATENATE(Q$4,"+++"),NieStac!$R38))=FALSE(),"+++","++"),"+")," ")," ")</f>
        <v xml:space="preserve"> </v>
      </c>
      <c r="R32" s="204" t="str">
        <f>IF(ISERR(FIND(R$4,NieStac!$R38))=FALSE(),IF(ISERR(FIND(CONCATENATE(R$4,"+"),NieStac!$R38))=FALSE(),IF(ISERR(FIND(CONCATENATE(R$4,"++"),NieStac!$R38))=FALSE(),IF(ISERR(FIND(CONCATENATE(R$4,"+++"),NieStac!$R38))=FALSE(),"+++","++"),"+")," ")," ")</f>
        <v xml:space="preserve"> </v>
      </c>
      <c r="S32" s="204" t="str">
        <f>IF(ISERR(FIND(S$4,NieStac!$R38))=FALSE(),IF(ISERR(FIND(CONCATENATE(S$4,"+"),NieStac!$R38))=FALSE(),IF(ISERR(FIND(CONCATENATE(S$4,"++"),NieStac!$R38))=FALSE(),IF(ISERR(FIND(CONCATENATE(S$4,"+++"),NieStac!$R38))=FALSE(),"+++","++"),"+")," ")," ")</f>
        <v xml:space="preserve"> </v>
      </c>
      <c r="T32" s="205">
        <f>NieStac!C38</f>
        <v>0</v>
      </c>
      <c r="U32" s="204" t="str">
        <f>IF(ISERR(FIND(U$4,NieStac!$S38))=FALSE(),IF(ISERR(FIND(CONCATENATE(U$4,"+"),NieStac!$S38))=FALSE(),IF(ISERR(FIND(CONCATENATE(U$4,"++"),NieStac!$S38))=FALSE(),IF(ISERR(FIND(CONCATENATE(U$4,"+++"),NieStac!$S38))=FALSE(),"+++","++"),"+")," ")," ")</f>
        <v xml:space="preserve"> </v>
      </c>
      <c r="V32" s="204" t="str">
        <f>IF(ISERR(FIND(V$4,NieStac!$S38))=FALSE(),IF(ISERR(FIND(CONCATENATE(V$4,"+"),NieStac!$S38))=FALSE(),IF(ISERR(FIND(CONCATENATE(V$4,"++"),NieStac!$S38))=FALSE(),IF(ISERR(FIND(CONCATENATE(V$4,"+++"),NieStac!$S38))=FALSE(),"+++","++"),"+")," ")," ")</f>
        <v xml:space="preserve"> </v>
      </c>
      <c r="W32" s="204" t="str">
        <f>IF(ISERR(FIND(W$4,NieStac!$S38))=FALSE(),IF(ISERR(FIND(CONCATENATE(W$4,"+"),NieStac!$S38))=FALSE(),IF(ISERR(FIND(CONCATENATE(W$4,"++"),NieStac!$S38))=FALSE(),IF(ISERR(FIND(CONCATENATE(W$4,"+++"),NieStac!$S38))=FALSE(),"+++","++"),"+")," ")," ")</f>
        <v xml:space="preserve"> </v>
      </c>
      <c r="X32" s="204" t="str">
        <f>IF(ISERR(FIND(X$4,NieStac!$S38))=FALSE(),IF(ISERR(FIND(CONCATENATE(X$4,"+"),NieStac!$S38))=FALSE(),IF(ISERR(FIND(CONCATENATE(X$4,"++"),NieStac!$S38))=FALSE(),IF(ISERR(FIND(CONCATENATE(X$4,"+++"),NieStac!$S38))=FALSE(),"+++","++"),"+")," ")," ")</f>
        <v xml:space="preserve"> </v>
      </c>
      <c r="Y32" s="204" t="str">
        <f>IF(ISERR(FIND(Y$4,NieStac!$S38))=FALSE(),IF(ISERR(FIND(CONCATENATE(Y$4,"+"),NieStac!$S38))=FALSE(),IF(ISERR(FIND(CONCATENATE(Y$4,"++"),NieStac!$S38))=FALSE(),IF(ISERR(FIND(CONCATENATE(Y$4,"+++"),NieStac!$S38))=FALSE(),"+++","++"),"+")," ")," ")</f>
        <v xml:space="preserve"> </v>
      </c>
      <c r="Z32" s="204" t="str">
        <f>IF(ISERR(FIND(Z$4,NieStac!$S38))=FALSE(),IF(ISERR(FIND(CONCATENATE(Z$4,"+"),NieStac!$S38))=FALSE(),IF(ISERR(FIND(CONCATENATE(Z$4,"++"),NieStac!$S38))=FALSE(),IF(ISERR(FIND(CONCATENATE(Z$4,"+++"),NieStac!$S38))=FALSE(),"+++","++"),"+")," ")," ")</f>
        <v xml:space="preserve"> </v>
      </c>
      <c r="AA32" s="204" t="str">
        <f>IF(ISERR(FIND(AA$4,NieStac!$S38))=FALSE(),IF(ISERR(FIND(CONCATENATE(AA$4,"+"),NieStac!$S38))=FALSE(),IF(ISERR(FIND(CONCATENATE(AA$4,"++"),NieStac!$S38))=FALSE(),IF(ISERR(FIND(CONCATENATE(AA$4,"+++"),NieStac!$S38))=FALSE(),"+++","++"),"+")," ")," ")</f>
        <v xml:space="preserve"> </v>
      </c>
      <c r="AB32" s="204" t="str">
        <f>IF(ISERR(FIND(AB$4,NieStac!$S38))=FALSE(),IF(ISERR(FIND(CONCATENATE(AB$4,"+"),NieStac!$S38))=FALSE(),IF(ISERR(FIND(CONCATENATE(AB$4,"++"),NieStac!$S38))=FALSE(),IF(ISERR(FIND(CONCATENATE(AB$4,"+++"),NieStac!$S38))=FALSE(),"+++","++"),"+")," ")," ")</f>
        <v xml:space="preserve"> </v>
      </c>
      <c r="AC32" s="204" t="str">
        <f>IF(ISERR(FIND(AC$4,NieStac!$S38))=FALSE(),IF(ISERR(FIND(CONCATENATE(AC$4,"+"),NieStac!$S38))=FALSE(),IF(ISERR(FIND(CONCATENATE(AC$4,"++"),NieStac!$S38))=FALSE(),IF(ISERR(FIND(CONCATENATE(AC$4,"+++"),NieStac!$S38))=FALSE(),"+++","++"),"+")," ")," ")</f>
        <v xml:space="preserve"> </v>
      </c>
      <c r="AD32" s="204" t="str">
        <f>IF(ISERR(FIND(AD$4,NieStac!$S38))=FALSE(),IF(ISERR(FIND(CONCATENATE(AD$4,"+"),NieStac!$S38))=FALSE(),IF(ISERR(FIND(CONCATENATE(AD$4,"++"),NieStac!$S38))=FALSE(),IF(ISERR(FIND(CONCATENATE(AD$4,"+++"),NieStac!$S38))=FALSE(),"+++","++"),"+")," ")," ")</f>
        <v xml:space="preserve"> </v>
      </c>
      <c r="AE32" s="204" t="str">
        <f>IF(ISERR(FIND(AE$4,NieStac!$S38))=FALSE(),IF(ISERR(FIND(CONCATENATE(AE$4,"+"),NieStac!$S38))=FALSE(),IF(ISERR(FIND(CONCATENATE(AE$4,"++"),NieStac!$S38))=FALSE(),IF(ISERR(FIND(CONCATENATE(AE$4,"+++"),NieStac!$S38))=FALSE(),"+++","++"),"+")," ")," ")</f>
        <v xml:space="preserve"> </v>
      </c>
      <c r="AF32" s="204" t="str">
        <f>IF(ISERR(FIND(AF$4,NieStac!$S38))=FALSE(),IF(ISERR(FIND(CONCATENATE(AF$4,"+"),NieStac!$S38))=FALSE(),IF(ISERR(FIND(CONCATENATE(AF$4,"++"),NieStac!$S38))=FALSE(),IF(ISERR(FIND(CONCATENATE(AF$4,"+++"),NieStac!$S38))=FALSE(),"+++","++"),"+")," ")," ")</f>
        <v xml:space="preserve"> </v>
      </c>
      <c r="AG32" s="204" t="str">
        <f>IF(ISERR(FIND(AG$4,NieStac!$S38))=FALSE(),IF(ISERR(FIND(CONCATENATE(AG$4,"+"),NieStac!$S38))=FALSE(),IF(ISERR(FIND(CONCATENATE(AG$4,"++"),NieStac!$S38))=FALSE(),IF(ISERR(FIND(CONCATENATE(AG$4,"+++"),NieStac!$S38))=FALSE(),"+++","++"),"+")," ")," ")</f>
        <v xml:space="preserve"> </v>
      </c>
      <c r="AH32" s="204" t="str">
        <f>IF(ISERR(FIND(AH$4,NieStac!$S38))=FALSE(),IF(ISERR(FIND(CONCATENATE(AH$4,"+"),NieStac!$S38))=FALSE(),IF(ISERR(FIND(CONCATENATE(AH$4,"++"),NieStac!$S38))=FALSE(),IF(ISERR(FIND(CONCATENATE(AH$4,"+++"),NieStac!$S38))=FALSE(),"+++","++"),"+")," ")," ")</f>
        <v xml:space="preserve"> </v>
      </c>
      <c r="AI32" s="204" t="str">
        <f>IF(ISERR(FIND(AI$4,NieStac!$S38))=FALSE(),IF(ISERR(FIND(CONCATENATE(AI$4,"+"),NieStac!$S38))=FALSE(),IF(ISERR(FIND(CONCATENATE(AI$4,"++"),NieStac!$S38))=FALSE(),IF(ISERR(FIND(CONCATENATE(AI$4,"+++"),NieStac!$S38))=FALSE(),"+++","++"),"+")," ")," ")</f>
        <v xml:space="preserve"> </v>
      </c>
      <c r="AJ32" s="204" t="str">
        <f>IF(ISERR(FIND(AJ$4,NieStac!$S38))=FALSE(),IF(ISERR(FIND(CONCATENATE(AJ$4,"+"),NieStac!$S38))=FALSE(),IF(ISERR(FIND(CONCATENATE(AJ$4,"++"),NieStac!$S38))=FALSE(),IF(ISERR(FIND(CONCATENATE(AJ$4,"+++"),NieStac!$S38))=FALSE(),"+++","++"),"+")," ")," ")</f>
        <v xml:space="preserve"> </v>
      </c>
      <c r="AK32" s="204" t="str">
        <f>IF(ISERR(FIND(AK$4,NieStac!$S38))=FALSE(),IF(ISERR(FIND(CONCATENATE(AK$4,"+"),NieStac!$S38))=FALSE(),IF(ISERR(FIND(CONCATENATE(AK$4,"++"),NieStac!$S38))=FALSE(),IF(ISERR(FIND(CONCATENATE(AK$4,"+++"),NieStac!$S38))=FALSE(),"+++","++"),"+")," ")," ")</f>
        <v xml:space="preserve"> </v>
      </c>
      <c r="AL32" s="204" t="str">
        <f>IF(ISERR(FIND(AL$4,NieStac!$S38))=FALSE(),IF(ISERR(FIND(CONCATENATE(AL$4,"+"),NieStac!$S38))=FALSE(),IF(ISERR(FIND(CONCATENATE(AL$4,"++"),NieStac!$S38))=FALSE(),IF(ISERR(FIND(CONCATENATE(AL$4,"+++"),NieStac!$S38))=FALSE(),"+++","++"),"+")," ")," ")</f>
        <v xml:space="preserve"> </v>
      </c>
      <c r="AM32" s="204" t="str">
        <f>IF(ISERR(FIND(AM$4,NieStac!$S38))=FALSE(),IF(ISERR(FIND(CONCATENATE(AM$4,"+"),NieStac!$S38))=FALSE(),IF(ISERR(FIND(CONCATENATE(AM$4,"++"),NieStac!$S38))=FALSE(),IF(ISERR(FIND(CONCATENATE(AM$4,"+++"),NieStac!$S38))=FALSE(),"+++","++"),"+")," ")," ")</f>
        <v xml:space="preserve"> </v>
      </c>
      <c r="AN32" s="204" t="str">
        <f>IF(ISERR(FIND(AN$4,NieStac!$S38))=FALSE(),IF(ISERR(FIND(CONCATENATE(AN$4,"+"),NieStac!$S38))=FALSE(),IF(ISERR(FIND(CONCATENATE(AN$4,"++"),NieStac!$S38))=FALSE(),IF(ISERR(FIND(CONCATENATE(AN$4,"+++"),NieStac!$S38))=FALSE(),"+++","++"),"+")," ")," ")</f>
        <v xml:space="preserve"> </v>
      </c>
      <c r="AO32" s="204" t="str">
        <f>IF(ISERR(FIND(AO$4,NieStac!$S38))=FALSE(),IF(ISERR(FIND(CONCATENATE(AO$4,"+"),NieStac!$S38))=FALSE(),IF(ISERR(FIND(CONCATENATE(AO$4,"++"),NieStac!$S38))=FALSE(),IF(ISERR(FIND(CONCATENATE(AO$4,"+++"),NieStac!$S38))=FALSE(),"+++","++"),"+")," ")," ")</f>
        <v xml:space="preserve"> </v>
      </c>
      <c r="AP32" s="204" t="str">
        <f>IF(ISERR(FIND(AP$4,NieStac!$S38))=FALSE(),IF(ISERR(FIND(CONCATENATE(AP$4,"+"),NieStac!$S38))=FALSE(),IF(ISERR(FIND(CONCATENATE(AP$4,"++"),NieStac!$S38))=FALSE(),IF(ISERR(FIND(CONCATENATE(AP$4,"+++"),NieStac!$S38))=FALSE(),"+++","++"),"+")," ")," ")</f>
        <v xml:space="preserve"> </v>
      </c>
      <c r="AQ32" s="204" t="str">
        <f>IF(ISERR(FIND(AQ$4,NieStac!$S38))=FALSE(),IF(ISERR(FIND(CONCATENATE(AQ$4,"+"),NieStac!$S38))=FALSE(),IF(ISERR(FIND(CONCATENATE(AQ$4,"++"),NieStac!$S38))=FALSE(),IF(ISERR(FIND(CONCATENATE(AQ$4,"+++"),NieStac!$S38))=FALSE(),"+++","++"),"+")," ")," ")</f>
        <v xml:space="preserve"> </v>
      </c>
      <c r="AR32" s="204" t="str">
        <f>IF(ISERR(FIND(AR$4,NieStac!$S38))=FALSE(),IF(ISERR(FIND(CONCATENATE(AR$4,"+"),NieStac!$S38))=FALSE(),IF(ISERR(FIND(CONCATENATE(AR$4,"++"),NieStac!$S38))=FALSE(),IF(ISERR(FIND(CONCATENATE(AR$4,"+++"),NieStac!$S38))=FALSE(),"+++","++"),"+")," ")," ")</f>
        <v xml:space="preserve"> </v>
      </c>
      <c r="AS32" s="204" t="str">
        <f>IF(ISERR(FIND(AS$4,NieStac!$S38))=FALSE(),IF(ISERR(FIND(CONCATENATE(AS$4,"+"),NieStac!$S38))=FALSE(),IF(ISERR(FIND(CONCATENATE(AS$4,"++"),NieStac!$S38))=FALSE(),IF(ISERR(FIND(CONCATENATE(AS$4,"+++"),NieStac!$S38))=FALSE(),"+++","++"),"+")," ")," ")</f>
        <v xml:space="preserve"> </v>
      </c>
      <c r="AT32" s="204" t="str">
        <f>IF(ISERR(FIND(AT$4,NieStac!$S38))=FALSE(),IF(ISERR(FIND(CONCATENATE(AT$4,"+"),NieStac!$S38))=FALSE(),IF(ISERR(FIND(CONCATENATE(AT$4,"++"),NieStac!$S38))=FALSE(),IF(ISERR(FIND(CONCATENATE(AT$4,"+++"),NieStac!$S38))=FALSE(),"+++","++"),"+")," ")," ")</f>
        <v xml:space="preserve"> </v>
      </c>
      <c r="AU32" s="204" t="str">
        <f>IF(ISERR(FIND(AU$4,NieStac!$S38))=FALSE(),IF(ISERR(FIND(CONCATENATE(AU$4,"+"),NieStac!$S38))=FALSE(),IF(ISERR(FIND(CONCATENATE(AU$4,"++"),NieStac!$S38))=FALSE(),IF(ISERR(FIND(CONCATENATE(AU$4,"+++"),NieStac!$S38))=FALSE(),"+++","++"),"+")," ")," ")</f>
        <v xml:space="preserve"> </v>
      </c>
      <c r="AV32" s="205">
        <f>NieStac!C38</f>
        <v>0</v>
      </c>
      <c r="AW32" s="204" t="str">
        <f>IF(ISERR(FIND(AW$4,NieStac!$T38))=FALSE(),IF(ISERR(FIND(CONCATENATE(AW$4,"+"),NieStac!$T38))=FALSE(),IF(ISERR(FIND(CONCATENATE(AW$4,"++"),NieStac!$T38))=FALSE(),IF(ISERR(FIND(CONCATENATE(AW$4,"+++"),NieStac!$T38))=FALSE(),"+++","++"),"+")," ")," ")</f>
        <v xml:space="preserve"> </v>
      </c>
      <c r="AX32" s="204" t="str">
        <f>IF(ISERR(FIND(AX$4,NieStac!$T38))=FALSE(),IF(ISERR(FIND(CONCATENATE(AX$4,"+"),NieStac!$T38))=FALSE(),IF(ISERR(FIND(CONCATENATE(AX$4,"++"),NieStac!$T38))=FALSE(),IF(ISERR(FIND(CONCATENATE(AX$4,"+++"),NieStac!$T38))=FALSE(),"+++","++"),"+")," ")," ")</f>
        <v xml:space="preserve"> </v>
      </c>
      <c r="AY32" s="204" t="str">
        <f>IF(ISERR(FIND(AY$4,NieStac!$T38))=FALSE(),IF(ISERR(FIND(CONCATENATE(AY$4,"+"),NieStac!$T38))=FALSE(),IF(ISERR(FIND(CONCATENATE(AY$4,"++"),NieStac!$T38))=FALSE(),IF(ISERR(FIND(CONCATENATE(AY$4,"+++"),NieStac!$T38))=FALSE(),"+++","++"),"+")," ")," ")</f>
        <v xml:space="preserve"> </v>
      </c>
      <c r="AZ32" s="204" t="str">
        <f>IF(ISERR(FIND(AZ$4,NieStac!$T38))=FALSE(),IF(ISERR(FIND(CONCATENATE(AZ$4,"+"),NieStac!$T38))=FALSE(),IF(ISERR(FIND(CONCATENATE(AZ$4,"++"),NieStac!$T38))=FALSE(),IF(ISERR(FIND(CONCATENATE(AZ$4,"+++"),NieStac!$T38))=FALSE(),"+++","++"),"+")," ")," ")</f>
        <v xml:space="preserve"> </v>
      </c>
      <c r="BA32" s="204" t="str">
        <f>IF(ISERR(FIND(BA$4,NieStac!$T38))=FALSE(),IF(ISERR(FIND(CONCATENATE(BA$4,"+"),NieStac!$T38))=FALSE(),IF(ISERR(FIND(CONCATENATE(BA$4,"++"),NieStac!$T38))=FALSE(),IF(ISERR(FIND(CONCATENATE(BA$4,"+++"),NieStac!$T38))=FALSE(),"+++","++"),"+")," ")," ")</f>
        <v xml:space="preserve"> </v>
      </c>
      <c r="BB32" s="204" t="str">
        <f>IF(ISERR(FIND(BB$4,NieStac!$T38))=FALSE(),IF(ISERR(FIND(CONCATENATE(BB$4,"+"),NieStac!$T38))=FALSE(),IF(ISERR(FIND(CONCATENATE(BB$4,"++"),NieStac!$T38))=FALSE(),IF(ISERR(FIND(CONCATENATE(BB$4,"+++"),NieStac!$T38))=FALSE(),"+++","++"),"+")," ")," ")</f>
        <v xml:space="preserve"> </v>
      </c>
      <c r="BC32" s="204"/>
      <c r="BD32" s="204"/>
      <c r="BE32" s="204"/>
    </row>
    <row r="33" spans="1:57" ht="18.75" hidden="1" customHeight="1">
      <c r="A33" s="203">
        <f>NieStac!C39</f>
        <v>0</v>
      </c>
      <c r="B33" s="204" t="str">
        <f>IF(ISERR(FIND(B$4,NieStac!$R39))=FALSE(),IF(ISERR(FIND(CONCATENATE(B$4,"+"),NieStac!$R39))=FALSE(),IF(ISERR(FIND(CONCATENATE(B$4,"++"),NieStac!$R39))=FALSE(),IF(ISERR(FIND(CONCATENATE(B$4,"+++"),NieStac!$R39))=FALSE(),"+++","++"),"+")," ")," ")</f>
        <v xml:space="preserve"> </v>
      </c>
      <c r="C33" s="204" t="str">
        <f>IF(ISERR(FIND(C$4,NieStac!$R39))=FALSE(),IF(ISERR(FIND(CONCATENATE(C$4,"+"),NieStac!$R39))=FALSE(),IF(ISERR(FIND(CONCATENATE(C$4,"++"),NieStac!$R39))=FALSE(),IF(ISERR(FIND(CONCATENATE(C$4,"+++"),NieStac!$R39))=FALSE(),"+++","++"),"+")," ")," ")</f>
        <v xml:space="preserve"> </v>
      </c>
      <c r="D33" s="204" t="str">
        <f>IF(ISERR(FIND(D$4,NieStac!$R39))=FALSE(),IF(ISERR(FIND(CONCATENATE(D$4,"+"),NieStac!$R39))=FALSE(),IF(ISERR(FIND(CONCATENATE(D$4,"++"),NieStac!$R39))=FALSE(),IF(ISERR(FIND(CONCATENATE(D$4,"+++"),NieStac!$R39))=FALSE(),"+++","++"),"+")," ")," ")</f>
        <v xml:space="preserve"> </v>
      </c>
      <c r="E33" s="204" t="str">
        <f>IF(ISERR(FIND(E$4,NieStac!$R39))=FALSE(),IF(ISERR(FIND(CONCATENATE(E$4,"+"),NieStac!$R39))=FALSE(),IF(ISERR(FIND(CONCATENATE(E$4,"++"),NieStac!$R39))=FALSE(),IF(ISERR(FIND(CONCATENATE(E$4,"+++"),NieStac!$R39))=FALSE(),"+++","++"),"+")," ")," ")</f>
        <v xml:space="preserve"> </v>
      </c>
      <c r="F33" s="204" t="str">
        <f>IF(ISERR(FIND(F$4,NieStac!$R39))=FALSE(),IF(ISERR(FIND(CONCATENATE(F$4,"+"),NieStac!$R39))=FALSE(),IF(ISERR(FIND(CONCATENATE(F$4,"++"),NieStac!$R39))=FALSE(),IF(ISERR(FIND(CONCATENATE(F$4,"+++"),NieStac!$R39))=FALSE(),"+++","++"),"+")," ")," ")</f>
        <v xml:space="preserve"> </v>
      </c>
      <c r="G33" s="204" t="str">
        <f>IF(ISERR(FIND(G$4,NieStac!$R39))=FALSE(),IF(ISERR(FIND(CONCATENATE(G$4,"+"),NieStac!$R39))=FALSE(),IF(ISERR(FIND(CONCATENATE(G$4,"++"),NieStac!$R39))=FALSE(),IF(ISERR(FIND(CONCATENATE(G$4,"+++"),NieStac!$R39))=FALSE(),"+++","++"),"+")," ")," ")</f>
        <v xml:space="preserve"> </v>
      </c>
      <c r="H33" s="204" t="str">
        <f>IF(ISERR(FIND(H$4,NieStac!$R39))=FALSE(),IF(ISERR(FIND(CONCATENATE(H$4,"+"),NieStac!$R39))=FALSE(),IF(ISERR(FIND(CONCATENATE(H$4,"++"),NieStac!$R39))=FALSE(),IF(ISERR(FIND(CONCATENATE(H$4,"+++"),NieStac!$R39))=FALSE(),"+++","++"),"+")," ")," ")</f>
        <v xml:space="preserve"> </v>
      </c>
      <c r="I33" s="204" t="str">
        <f>IF(ISERR(FIND(I$4,NieStac!$R39))=FALSE(),IF(ISERR(FIND(CONCATENATE(I$4,"+"),NieStac!$R39))=FALSE(),IF(ISERR(FIND(CONCATENATE(I$4,"++"),NieStac!$R39))=FALSE(),IF(ISERR(FIND(CONCATENATE(I$4,"+++"),NieStac!$R39))=FALSE(),"+++","++"),"+")," ")," ")</f>
        <v xml:space="preserve"> </v>
      </c>
      <c r="J33" s="204" t="str">
        <f>IF(ISERR(FIND(J$4,NieStac!$R39))=FALSE(),IF(ISERR(FIND(CONCATENATE(J$4,"+"),NieStac!$R39))=FALSE(),IF(ISERR(FIND(CONCATENATE(J$4,"++"),NieStac!$R39))=FALSE(),IF(ISERR(FIND(CONCATENATE(J$4,"+++"),NieStac!$R39))=FALSE(),"+++","++"),"+")," ")," ")</f>
        <v xml:space="preserve"> </v>
      </c>
      <c r="K33" s="204" t="str">
        <f>IF(ISERR(FIND(K$4,NieStac!$R39))=FALSE(),IF(ISERR(FIND(CONCATENATE(K$4,"+"),NieStac!$R39))=FALSE(),IF(ISERR(FIND(CONCATENATE(K$4,"++"),NieStac!$R39))=FALSE(),IF(ISERR(FIND(CONCATENATE(K$4,"+++"),NieStac!$R39))=FALSE(),"+++","++"),"+")," ")," ")</f>
        <v xml:space="preserve"> </v>
      </c>
      <c r="L33" s="204" t="str">
        <f>IF(ISERR(FIND(L$4,NieStac!$R39))=FALSE(),IF(ISERR(FIND(CONCATENATE(L$4,"+"),NieStac!$R39))=FALSE(),IF(ISERR(FIND(CONCATENATE(L$4,"++"),NieStac!$R39))=FALSE(),IF(ISERR(FIND(CONCATENATE(L$4,"+++"),NieStac!$R39))=FALSE(),"+++","++"),"+")," ")," ")</f>
        <v xml:space="preserve"> </v>
      </c>
      <c r="M33" s="204" t="str">
        <f>IF(ISERR(FIND(M$4,NieStac!$R39))=FALSE(),IF(ISERR(FIND(CONCATENATE(M$4,"+"),NieStac!$R39))=FALSE(),IF(ISERR(FIND(CONCATENATE(M$4,"++"),NieStac!$R39))=FALSE(),IF(ISERR(FIND(CONCATENATE(M$4,"+++"),NieStac!$R39))=FALSE(),"+++","++"),"+")," ")," ")</f>
        <v xml:space="preserve"> </v>
      </c>
      <c r="N33" s="204" t="str">
        <f>IF(ISERR(FIND(N$4,NieStac!$R39))=FALSE(),IF(ISERR(FIND(CONCATENATE(N$4,"+"),NieStac!$R39))=FALSE(),IF(ISERR(FIND(CONCATENATE(N$4,"++"),NieStac!$R39))=FALSE(),IF(ISERR(FIND(CONCATENATE(N$4,"+++"),NieStac!$R39))=FALSE(),"+++","++"),"+")," ")," ")</f>
        <v xml:space="preserve"> </v>
      </c>
      <c r="O33" s="204" t="str">
        <f>IF(ISERR(FIND(O$4,NieStac!$R39))=FALSE(),IF(ISERR(FIND(CONCATENATE(O$4,"+"),NieStac!$R39))=FALSE(),IF(ISERR(FIND(CONCATENATE(O$4,"++"),NieStac!$R39))=FALSE(),IF(ISERR(FIND(CONCATENATE(O$4,"+++"),NieStac!$R39))=FALSE(),"+++","++"),"+")," ")," ")</f>
        <v xml:space="preserve"> </v>
      </c>
      <c r="P33" s="204" t="str">
        <f>IF(ISERR(FIND(P$4,NieStac!$R39))=FALSE(),IF(ISERR(FIND(CONCATENATE(P$4,"+"),NieStac!$R39))=FALSE(),IF(ISERR(FIND(CONCATENATE(P$4,"++"),NieStac!$R39))=FALSE(),IF(ISERR(FIND(CONCATENATE(P$4,"+++"),NieStac!$R39))=FALSE(),"+++","++"),"+")," ")," ")</f>
        <v xml:space="preserve"> </v>
      </c>
      <c r="Q33" s="204" t="str">
        <f>IF(ISERR(FIND(Q$4,NieStac!$R39))=FALSE(),IF(ISERR(FIND(CONCATENATE(Q$4,"+"),NieStac!$R39))=FALSE(),IF(ISERR(FIND(CONCATENATE(Q$4,"++"),NieStac!$R39))=FALSE(),IF(ISERR(FIND(CONCATENATE(Q$4,"+++"),NieStac!$R39))=FALSE(),"+++","++"),"+")," ")," ")</f>
        <v xml:space="preserve"> </v>
      </c>
      <c r="R33" s="204" t="str">
        <f>IF(ISERR(FIND(R$4,NieStac!$R39))=FALSE(),IF(ISERR(FIND(CONCATENATE(R$4,"+"),NieStac!$R39))=FALSE(),IF(ISERR(FIND(CONCATENATE(R$4,"++"),NieStac!$R39))=FALSE(),IF(ISERR(FIND(CONCATENATE(R$4,"+++"),NieStac!$R39))=FALSE(),"+++","++"),"+")," ")," ")</f>
        <v xml:space="preserve"> </v>
      </c>
      <c r="S33" s="204" t="str">
        <f>IF(ISERR(FIND(S$4,NieStac!$R39))=FALSE(),IF(ISERR(FIND(CONCATENATE(S$4,"+"),NieStac!$R39))=FALSE(),IF(ISERR(FIND(CONCATENATE(S$4,"++"),NieStac!$R39))=FALSE(),IF(ISERR(FIND(CONCATENATE(S$4,"+++"),NieStac!$R39))=FALSE(),"+++","++"),"+")," ")," ")</f>
        <v xml:space="preserve"> </v>
      </c>
      <c r="T33" s="205">
        <f>NieStac!C39</f>
        <v>0</v>
      </c>
      <c r="U33" s="204" t="str">
        <f>IF(ISERR(FIND(U$4,NieStac!$S39))=FALSE(),IF(ISERR(FIND(CONCATENATE(U$4,"+"),NieStac!$S39))=FALSE(),IF(ISERR(FIND(CONCATENATE(U$4,"++"),NieStac!$S39))=FALSE(),IF(ISERR(FIND(CONCATENATE(U$4,"+++"),NieStac!$S39))=FALSE(),"+++","++"),"+")," ")," ")</f>
        <v xml:space="preserve"> </v>
      </c>
      <c r="V33" s="204" t="str">
        <f>IF(ISERR(FIND(V$4,NieStac!$S39))=FALSE(),IF(ISERR(FIND(CONCATENATE(V$4,"+"),NieStac!$S39))=FALSE(),IF(ISERR(FIND(CONCATENATE(V$4,"++"),NieStac!$S39))=FALSE(),IF(ISERR(FIND(CONCATENATE(V$4,"+++"),NieStac!$S39))=FALSE(),"+++","++"),"+")," ")," ")</f>
        <v xml:space="preserve"> </v>
      </c>
      <c r="W33" s="204" t="str">
        <f>IF(ISERR(FIND(W$4,NieStac!$S39))=FALSE(),IF(ISERR(FIND(CONCATENATE(W$4,"+"),NieStac!$S39))=FALSE(),IF(ISERR(FIND(CONCATENATE(W$4,"++"),NieStac!$S39))=FALSE(),IF(ISERR(FIND(CONCATENATE(W$4,"+++"),NieStac!$S39))=FALSE(),"+++","++"),"+")," ")," ")</f>
        <v xml:space="preserve"> </v>
      </c>
      <c r="X33" s="204" t="str">
        <f>IF(ISERR(FIND(X$4,NieStac!$S39))=FALSE(),IF(ISERR(FIND(CONCATENATE(X$4,"+"),NieStac!$S39))=FALSE(),IF(ISERR(FIND(CONCATENATE(X$4,"++"),NieStac!$S39))=FALSE(),IF(ISERR(FIND(CONCATENATE(X$4,"+++"),NieStac!$S39))=FALSE(),"+++","++"),"+")," ")," ")</f>
        <v xml:space="preserve"> </v>
      </c>
      <c r="Y33" s="204" t="str">
        <f>IF(ISERR(FIND(Y$4,NieStac!$S39))=FALSE(),IF(ISERR(FIND(CONCATENATE(Y$4,"+"),NieStac!$S39))=FALSE(),IF(ISERR(FIND(CONCATENATE(Y$4,"++"),NieStac!$S39))=FALSE(),IF(ISERR(FIND(CONCATENATE(Y$4,"+++"),NieStac!$S39))=FALSE(),"+++","++"),"+")," ")," ")</f>
        <v xml:space="preserve"> </v>
      </c>
      <c r="Z33" s="204" t="str">
        <f>IF(ISERR(FIND(Z$4,NieStac!$S39))=FALSE(),IF(ISERR(FIND(CONCATENATE(Z$4,"+"),NieStac!$S39))=FALSE(),IF(ISERR(FIND(CONCATENATE(Z$4,"++"),NieStac!$S39))=FALSE(),IF(ISERR(FIND(CONCATENATE(Z$4,"+++"),NieStac!$S39))=FALSE(),"+++","++"),"+")," ")," ")</f>
        <v xml:space="preserve"> </v>
      </c>
      <c r="AA33" s="204" t="str">
        <f>IF(ISERR(FIND(AA$4,NieStac!$S39))=FALSE(),IF(ISERR(FIND(CONCATENATE(AA$4,"+"),NieStac!$S39))=FALSE(),IF(ISERR(FIND(CONCATENATE(AA$4,"++"),NieStac!$S39))=FALSE(),IF(ISERR(FIND(CONCATENATE(AA$4,"+++"),NieStac!$S39))=FALSE(),"+++","++"),"+")," ")," ")</f>
        <v xml:space="preserve"> </v>
      </c>
      <c r="AB33" s="204" t="str">
        <f>IF(ISERR(FIND(AB$4,NieStac!$S39))=FALSE(),IF(ISERR(FIND(CONCATENATE(AB$4,"+"),NieStac!$S39))=FALSE(),IF(ISERR(FIND(CONCATENATE(AB$4,"++"),NieStac!$S39))=FALSE(),IF(ISERR(FIND(CONCATENATE(AB$4,"+++"),NieStac!$S39))=FALSE(),"+++","++"),"+")," ")," ")</f>
        <v xml:space="preserve"> </v>
      </c>
      <c r="AC33" s="204" t="str">
        <f>IF(ISERR(FIND(AC$4,NieStac!$S39))=FALSE(),IF(ISERR(FIND(CONCATENATE(AC$4,"+"),NieStac!$S39))=FALSE(),IF(ISERR(FIND(CONCATENATE(AC$4,"++"),NieStac!$S39))=FALSE(),IF(ISERR(FIND(CONCATENATE(AC$4,"+++"),NieStac!$S39))=FALSE(),"+++","++"),"+")," ")," ")</f>
        <v xml:space="preserve"> </v>
      </c>
      <c r="AD33" s="204" t="str">
        <f>IF(ISERR(FIND(AD$4,NieStac!$S39))=FALSE(),IF(ISERR(FIND(CONCATENATE(AD$4,"+"),NieStac!$S39))=FALSE(),IF(ISERR(FIND(CONCATENATE(AD$4,"++"),NieStac!$S39))=FALSE(),IF(ISERR(FIND(CONCATENATE(AD$4,"+++"),NieStac!$S39))=FALSE(),"+++","++"),"+")," ")," ")</f>
        <v xml:space="preserve"> </v>
      </c>
      <c r="AE33" s="204" t="str">
        <f>IF(ISERR(FIND(AE$4,NieStac!$S39))=FALSE(),IF(ISERR(FIND(CONCATENATE(AE$4,"+"),NieStac!$S39))=FALSE(),IF(ISERR(FIND(CONCATENATE(AE$4,"++"),NieStac!$S39))=FALSE(),IF(ISERR(FIND(CONCATENATE(AE$4,"+++"),NieStac!$S39))=FALSE(),"+++","++"),"+")," ")," ")</f>
        <v xml:space="preserve"> </v>
      </c>
      <c r="AF33" s="204" t="str">
        <f>IF(ISERR(FIND(AF$4,NieStac!$S39))=FALSE(),IF(ISERR(FIND(CONCATENATE(AF$4,"+"),NieStac!$S39))=FALSE(),IF(ISERR(FIND(CONCATENATE(AF$4,"++"),NieStac!$S39))=FALSE(),IF(ISERR(FIND(CONCATENATE(AF$4,"+++"),NieStac!$S39))=FALSE(),"+++","++"),"+")," ")," ")</f>
        <v xml:space="preserve"> </v>
      </c>
      <c r="AG33" s="204" t="str">
        <f>IF(ISERR(FIND(AG$4,NieStac!$S39))=FALSE(),IF(ISERR(FIND(CONCATENATE(AG$4,"+"),NieStac!$S39))=FALSE(),IF(ISERR(FIND(CONCATENATE(AG$4,"++"),NieStac!$S39))=FALSE(),IF(ISERR(FIND(CONCATENATE(AG$4,"+++"),NieStac!$S39))=FALSE(),"+++","++"),"+")," ")," ")</f>
        <v xml:space="preserve"> </v>
      </c>
      <c r="AH33" s="204" t="str">
        <f>IF(ISERR(FIND(AH$4,NieStac!$S39))=FALSE(),IF(ISERR(FIND(CONCATENATE(AH$4,"+"),NieStac!$S39))=FALSE(),IF(ISERR(FIND(CONCATENATE(AH$4,"++"),NieStac!$S39))=FALSE(),IF(ISERR(FIND(CONCATENATE(AH$4,"+++"),NieStac!$S39))=FALSE(),"+++","++"),"+")," ")," ")</f>
        <v xml:space="preserve"> </v>
      </c>
      <c r="AI33" s="204" t="str">
        <f>IF(ISERR(FIND(AI$4,NieStac!$S39))=FALSE(),IF(ISERR(FIND(CONCATENATE(AI$4,"+"),NieStac!$S39))=FALSE(),IF(ISERR(FIND(CONCATENATE(AI$4,"++"),NieStac!$S39))=FALSE(),IF(ISERR(FIND(CONCATENATE(AI$4,"+++"),NieStac!$S39))=FALSE(),"+++","++"),"+")," ")," ")</f>
        <v xml:space="preserve"> </v>
      </c>
      <c r="AJ33" s="204" t="str">
        <f>IF(ISERR(FIND(AJ$4,NieStac!$S39))=FALSE(),IF(ISERR(FIND(CONCATENATE(AJ$4,"+"),NieStac!$S39))=FALSE(),IF(ISERR(FIND(CONCATENATE(AJ$4,"++"),NieStac!$S39))=FALSE(),IF(ISERR(FIND(CONCATENATE(AJ$4,"+++"),NieStac!$S39))=FALSE(),"+++","++"),"+")," ")," ")</f>
        <v xml:space="preserve"> </v>
      </c>
      <c r="AK33" s="204" t="str">
        <f>IF(ISERR(FIND(AK$4,NieStac!$S39))=FALSE(),IF(ISERR(FIND(CONCATENATE(AK$4,"+"),NieStac!$S39))=FALSE(),IF(ISERR(FIND(CONCATENATE(AK$4,"++"),NieStac!$S39))=FALSE(),IF(ISERR(FIND(CONCATENATE(AK$4,"+++"),NieStac!$S39))=FALSE(),"+++","++"),"+")," ")," ")</f>
        <v xml:space="preserve"> </v>
      </c>
      <c r="AL33" s="204" t="str">
        <f>IF(ISERR(FIND(AL$4,NieStac!$S39))=FALSE(),IF(ISERR(FIND(CONCATENATE(AL$4,"+"),NieStac!$S39))=FALSE(),IF(ISERR(FIND(CONCATENATE(AL$4,"++"),NieStac!$S39))=FALSE(),IF(ISERR(FIND(CONCATENATE(AL$4,"+++"),NieStac!$S39))=FALSE(),"+++","++"),"+")," ")," ")</f>
        <v xml:space="preserve"> </v>
      </c>
      <c r="AM33" s="204" t="str">
        <f>IF(ISERR(FIND(AM$4,NieStac!$S39))=FALSE(),IF(ISERR(FIND(CONCATENATE(AM$4,"+"),NieStac!$S39))=FALSE(),IF(ISERR(FIND(CONCATENATE(AM$4,"++"),NieStac!$S39))=FALSE(),IF(ISERR(FIND(CONCATENATE(AM$4,"+++"),NieStac!$S39))=FALSE(),"+++","++"),"+")," ")," ")</f>
        <v xml:space="preserve"> </v>
      </c>
      <c r="AN33" s="204" t="str">
        <f>IF(ISERR(FIND(AN$4,NieStac!$S39))=FALSE(),IF(ISERR(FIND(CONCATENATE(AN$4,"+"),NieStac!$S39))=FALSE(),IF(ISERR(FIND(CONCATENATE(AN$4,"++"),NieStac!$S39))=FALSE(),IF(ISERR(FIND(CONCATENATE(AN$4,"+++"),NieStac!$S39))=FALSE(),"+++","++"),"+")," ")," ")</f>
        <v xml:space="preserve"> </v>
      </c>
      <c r="AO33" s="204" t="str">
        <f>IF(ISERR(FIND(AO$4,NieStac!$S39))=FALSE(),IF(ISERR(FIND(CONCATENATE(AO$4,"+"),NieStac!$S39))=FALSE(),IF(ISERR(FIND(CONCATENATE(AO$4,"++"),NieStac!$S39))=FALSE(),IF(ISERR(FIND(CONCATENATE(AO$4,"+++"),NieStac!$S39))=FALSE(),"+++","++"),"+")," ")," ")</f>
        <v xml:space="preserve"> </v>
      </c>
      <c r="AP33" s="204" t="str">
        <f>IF(ISERR(FIND(AP$4,NieStac!$S39))=FALSE(),IF(ISERR(FIND(CONCATENATE(AP$4,"+"),NieStac!$S39))=FALSE(),IF(ISERR(FIND(CONCATENATE(AP$4,"++"),NieStac!$S39))=FALSE(),IF(ISERR(FIND(CONCATENATE(AP$4,"+++"),NieStac!$S39))=FALSE(),"+++","++"),"+")," ")," ")</f>
        <v xml:space="preserve"> </v>
      </c>
      <c r="AQ33" s="204" t="str">
        <f>IF(ISERR(FIND(AQ$4,NieStac!$S39))=FALSE(),IF(ISERR(FIND(CONCATENATE(AQ$4,"+"),NieStac!$S39))=FALSE(),IF(ISERR(FIND(CONCATENATE(AQ$4,"++"),NieStac!$S39))=FALSE(),IF(ISERR(FIND(CONCATENATE(AQ$4,"+++"),NieStac!$S39))=FALSE(),"+++","++"),"+")," ")," ")</f>
        <v xml:space="preserve"> </v>
      </c>
      <c r="AR33" s="204" t="str">
        <f>IF(ISERR(FIND(AR$4,NieStac!$S39))=FALSE(),IF(ISERR(FIND(CONCATENATE(AR$4,"+"),NieStac!$S39))=FALSE(),IF(ISERR(FIND(CONCATENATE(AR$4,"++"),NieStac!$S39))=FALSE(),IF(ISERR(FIND(CONCATENATE(AR$4,"+++"),NieStac!$S39))=FALSE(),"+++","++"),"+")," ")," ")</f>
        <v xml:space="preserve"> </v>
      </c>
      <c r="AS33" s="204" t="str">
        <f>IF(ISERR(FIND(AS$4,NieStac!$S39))=FALSE(),IF(ISERR(FIND(CONCATENATE(AS$4,"+"),NieStac!$S39))=FALSE(),IF(ISERR(FIND(CONCATENATE(AS$4,"++"),NieStac!$S39))=FALSE(),IF(ISERR(FIND(CONCATENATE(AS$4,"+++"),NieStac!$S39))=FALSE(),"+++","++"),"+")," ")," ")</f>
        <v xml:space="preserve"> </v>
      </c>
      <c r="AT33" s="204" t="str">
        <f>IF(ISERR(FIND(AT$4,NieStac!$S39))=FALSE(),IF(ISERR(FIND(CONCATENATE(AT$4,"+"),NieStac!$S39))=FALSE(),IF(ISERR(FIND(CONCATENATE(AT$4,"++"),NieStac!$S39))=FALSE(),IF(ISERR(FIND(CONCATENATE(AT$4,"+++"),NieStac!$S39))=FALSE(),"+++","++"),"+")," ")," ")</f>
        <v xml:space="preserve"> </v>
      </c>
      <c r="AU33" s="204" t="str">
        <f>IF(ISERR(FIND(AU$4,NieStac!$S39))=FALSE(),IF(ISERR(FIND(CONCATENATE(AU$4,"+"),NieStac!$S39))=FALSE(),IF(ISERR(FIND(CONCATENATE(AU$4,"++"),NieStac!$S39))=FALSE(),IF(ISERR(FIND(CONCATENATE(AU$4,"+++"),NieStac!$S39))=FALSE(),"+++","++"),"+")," ")," ")</f>
        <v xml:space="preserve"> </v>
      </c>
      <c r="AV33" s="205">
        <f>NieStac!C39</f>
        <v>0</v>
      </c>
      <c r="AW33" s="204" t="str">
        <f>IF(ISERR(FIND(AW$4,NieStac!$T39))=FALSE(),IF(ISERR(FIND(CONCATENATE(AW$4,"+"),NieStac!$T39))=FALSE(),IF(ISERR(FIND(CONCATENATE(AW$4,"++"),NieStac!$T39))=FALSE(),IF(ISERR(FIND(CONCATENATE(AW$4,"+++"),NieStac!$T39))=FALSE(),"+++","++"),"+")," ")," ")</f>
        <v xml:space="preserve"> </v>
      </c>
      <c r="AX33" s="204" t="str">
        <f>IF(ISERR(FIND(AX$4,NieStac!$T39))=FALSE(),IF(ISERR(FIND(CONCATENATE(AX$4,"+"),NieStac!$T39))=FALSE(),IF(ISERR(FIND(CONCATENATE(AX$4,"++"),NieStac!$T39))=FALSE(),IF(ISERR(FIND(CONCATENATE(AX$4,"+++"),NieStac!$T39))=FALSE(),"+++","++"),"+")," ")," ")</f>
        <v xml:space="preserve"> </v>
      </c>
      <c r="AY33" s="204" t="str">
        <f>IF(ISERR(FIND(AY$4,NieStac!$T39))=FALSE(),IF(ISERR(FIND(CONCATENATE(AY$4,"+"),NieStac!$T39))=FALSE(),IF(ISERR(FIND(CONCATENATE(AY$4,"++"),NieStac!$T39))=FALSE(),IF(ISERR(FIND(CONCATENATE(AY$4,"+++"),NieStac!$T39))=FALSE(),"+++","++"),"+")," ")," ")</f>
        <v xml:space="preserve"> </v>
      </c>
      <c r="AZ33" s="204" t="str">
        <f>IF(ISERR(FIND(AZ$4,NieStac!$T39))=FALSE(),IF(ISERR(FIND(CONCATENATE(AZ$4,"+"),NieStac!$T39))=FALSE(),IF(ISERR(FIND(CONCATENATE(AZ$4,"++"),NieStac!$T39))=FALSE(),IF(ISERR(FIND(CONCATENATE(AZ$4,"+++"),NieStac!$T39))=FALSE(),"+++","++"),"+")," ")," ")</f>
        <v xml:space="preserve"> </v>
      </c>
      <c r="BA33" s="204" t="str">
        <f>IF(ISERR(FIND(BA$4,NieStac!$T39))=FALSE(),IF(ISERR(FIND(CONCATENATE(BA$4,"+"),NieStac!$T39))=FALSE(),IF(ISERR(FIND(CONCATENATE(BA$4,"++"),NieStac!$T39))=FALSE(),IF(ISERR(FIND(CONCATENATE(BA$4,"+++"),NieStac!$T39))=FALSE(),"+++","++"),"+")," ")," ")</f>
        <v xml:space="preserve"> </v>
      </c>
      <c r="BB33" s="204" t="str">
        <f>IF(ISERR(FIND(BB$4,NieStac!$T39))=FALSE(),IF(ISERR(FIND(CONCATENATE(BB$4,"+"),NieStac!$T39))=FALSE(),IF(ISERR(FIND(CONCATENATE(BB$4,"++"),NieStac!$T39))=FALSE(),IF(ISERR(FIND(CONCATENATE(BB$4,"+++"),NieStac!$T39))=FALSE(),"+++","++"),"+")," ")," ")</f>
        <v xml:space="preserve"> </v>
      </c>
      <c r="BC33" s="204" t="str">
        <f>IF(ISERR(FIND(BC$4,NieStac!$T39))=0,IF(ISERR(FIND(CONCATENATE(BC$4,"+"),NieStac!$T39))=0,IF(ISERR(FIND(CONCATENATE(BC$4,"++"),NieStac!$T39))=0,IF(ISERR(FIND(CONCATENATE(BC$4,"+++"),NieStac!$T39))=0,"+++","++"),"+"),"-"),"-")</f>
        <v>-</v>
      </c>
      <c r="BD33" s="204"/>
      <c r="BE33" s="204"/>
    </row>
    <row r="34" spans="1:57" ht="12.75" hidden="1" customHeight="1">
      <c r="A34" s="203">
        <f>NieStac!C40</f>
        <v>0</v>
      </c>
      <c r="B34" s="204" t="str">
        <f>IF(ISERR(FIND(B$4,NieStac!$R39))=FALSE(),IF(ISERR(FIND(CONCATENATE(B$4,"+"),NieStac!$R39))=FALSE(),IF(ISERR(FIND(CONCATENATE(B$4,"++"),NieStac!$R39))=FALSE(),IF(ISERR(FIND(CONCATENATE(B$4,"+++"),NieStac!$R39))=FALSE(),"+++","++"),"+"),"+")," ")</f>
        <v xml:space="preserve"> </v>
      </c>
      <c r="C34" s="204" t="str">
        <f>IF(ISERR(FIND(C$4,NieStac!$R39))=FALSE(),IF(ISERR(FIND(CONCATENATE(C$4,"+"),NieStac!$R39))=FALSE(),IF(ISERR(FIND(CONCATENATE(C$4,"++"),NieStac!$R39))=FALSE(),IF(ISERR(FIND(CONCATENATE(C$4,"+++"),NieStac!$R39))=FALSE(),"+++","++"),"+"),"+")," ")</f>
        <v xml:space="preserve"> </v>
      </c>
      <c r="D34" s="204" t="str">
        <f>IF(ISERR(FIND(D$4,NieStac!$R39))=FALSE(),IF(ISERR(FIND(CONCATENATE(D$4,"+"),NieStac!$R39))=FALSE(),IF(ISERR(FIND(CONCATENATE(D$4,"++"),NieStac!$R39))=FALSE(),IF(ISERR(FIND(CONCATENATE(D$4,"+++"),NieStac!$R39))=FALSE(),"+++","++"),"+"),"+")," ")</f>
        <v xml:space="preserve"> </v>
      </c>
      <c r="E34" s="204" t="str">
        <f>IF(ISERR(FIND(E$4,NieStac!$R39))=FALSE(),IF(ISERR(FIND(CONCATENATE(E$4,"+"),NieStac!$R39))=FALSE(),IF(ISERR(FIND(CONCATENATE(E$4,"++"),NieStac!$R39))=FALSE(),IF(ISERR(FIND(CONCATENATE(E$4,"+++"),NieStac!$R39))=FALSE(),"+++","++"),"+"),"+")," ")</f>
        <v xml:space="preserve"> </v>
      </c>
      <c r="F34" s="204" t="str">
        <f>IF(ISERR(FIND(F$4,NieStac!$R39))=FALSE(),IF(ISERR(FIND(CONCATENATE(F$4,"+"),NieStac!$R39))=FALSE(),IF(ISERR(FIND(CONCATENATE(F$4,"++"),NieStac!$R39))=FALSE(),IF(ISERR(FIND(CONCATENATE(F$4,"+++"),NieStac!$R39))=FALSE(),"+++","++"),"+"),"+")," ")</f>
        <v xml:space="preserve"> </v>
      </c>
      <c r="G34" s="204" t="str">
        <f>IF(ISERR(FIND(G$4,NieStac!$R39))=FALSE(),IF(ISERR(FIND(CONCATENATE(G$4,"+"),NieStac!$R39))=FALSE(),IF(ISERR(FIND(CONCATENATE(G$4,"++"),NieStac!$R39))=FALSE(),IF(ISERR(FIND(CONCATENATE(G$4,"+++"),NieStac!$R39))=FALSE(),"+++","++"),"+"),"+")," ")</f>
        <v xml:space="preserve"> </v>
      </c>
      <c r="H34" s="204" t="str">
        <f>IF(ISERR(FIND(H$4,NieStac!$R39))=FALSE(),IF(ISERR(FIND(CONCATENATE(H$4,"+"),NieStac!$R39))=FALSE(),IF(ISERR(FIND(CONCATENATE(H$4,"++"),NieStac!$R39))=FALSE(),IF(ISERR(FIND(CONCATENATE(H$4,"+++"),NieStac!$R39))=FALSE(),"+++","++"),"+"),"+")," ")</f>
        <v xml:space="preserve"> </v>
      </c>
      <c r="I34" s="204" t="str">
        <f>IF(ISERR(FIND(I$4,NieStac!$R39))=FALSE(),IF(ISERR(FIND(CONCATENATE(I$4,"+"),NieStac!$R39))=FALSE(),IF(ISERR(FIND(CONCATENATE(I$4,"++"),NieStac!$R39))=FALSE(),IF(ISERR(FIND(CONCATENATE(I$4,"+++"),NieStac!$R39))=FALSE(),"+++","++"),"+"),"+")," ")</f>
        <v xml:space="preserve"> </v>
      </c>
      <c r="J34" s="204" t="str">
        <f>IF(ISERR(FIND(J$4,NieStac!$R39))=FALSE(),IF(ISERR(FIND(CONCATENATE(J$4,"+"),NieStac!$R39))=FALSE(),IF(ISERR(FIND(CONCATENATE(J$4,"++"),NieStac!$R39))=FALSE(),IF(ISERR(FIND(CONCATENATE(J$4,"+++"),NieStac!$R39))=FALSE(),"+++","++"),"+"),"+")," ")</f>
        <v xml:space="preserve"> </v>
      </c>
      <c r="K34" s="204" t="str">
        <f>IF(ISERR(FIND(K$4,NieStac!$R39))=FALSE(),IF(ISERR(FIND(CONCATENATE(K$4,"+"),NieStac!$R39))=FALSE(),IF(ISERR(FIND(CONCATENATE(K$4,"++"),NieStac!$R39))=FALSE(),IF(ISERR(FIND(CONCATENATE(K$4,"+++"),NieStac!$R39))=FALSE(),"+++","++"),"+"),"+")," ")</f>
        <v xml:space="preserve"> </v>
      </c>
      <c r="L34" s="204" t="str">
        <f>IF(ISERR(FIND(L$4,NieStac!$R39))=FALSE(),IF(ISERR(FIND(CONCATENATE(L$4,"+"),NieStac!$R39))=FALSE(),IF(ISERR(FIND(CONCATENATE(L$4,"++"),NieStac!$R39))=FALSE(),IF(ISERR(FIND(CONCATENATE(L$4,"+++"),NieStac!$R39))=FALSE(),"+++","++"),"+"),"+")," ")</f>
        <v xml:space="preserve"> </v>
      </c>
      <c r="M34" s="204" t="str">
        <f>IF(ISERR(FIND(M$4,NieStac!$R39))=FALSE(),IF(ISERR(FIND(CONCATENATE(M$4,"+"),NieStac!$R39))=FALSE(),IF(ISERR(FIND(CONCATENATE(M$4,"++"),NieStac!$R39))=FALSE(),IF(ISERR(FIND(CONCATENATE(M$4,"+++"),NieStac!$R39))=FALSE(),"+++","++"),"+"),"+")," ")</f>
        <v xml:space="preserve"> </v>
      </c>
      <c r="N34" s="204" t="str">
        <f>IF(ISERR(FIND(N$4,NieStac!$R39))=FALSE(),IF(ISERR(FIND(CONCATENATE(N$4,"+"),NieStac!$R39))=FALSE(),IF(ISERR(FIND(CONCATENATE(N$4,"++"),NieStac!$R39))=FALSE(),IF(ISERR(FIND(CONCATENATE(N$4,"+++"),NieStac!$R39))=FALSE(),"+++","++"),"+"),"+")," ")</f>
        <v xml:space="preserve"> </v>
      </c>
      <c r="O34" s="204" t="str">
        <f>IF(ISERR(FIND(O$4,NieStac!$R39))=FALSE(),IF(ISERR(FIND(CONCATENATE(O$4,"+"),NieStac!$R39))=FALSE(),IF(ISERR(FIND(CONCATENATE(O$4,"++"),NieStac!$R39))=FALSE(),IF(ISERR(FIND(CONCATENATE(O$4,"+++"),NieStac!$R39))=FALSE(),"+++","++"),"+"),"+")," ")</f>
        <v xml:space="preserve"> </v>
      </c>
      <c r="P34" s="204" t="str">
        <f>IF(ISERR(FIND(P$4,NieStac!$R39))=FALSE(),IF(ISERR(FIND(CONCATENATE(P$4,"+"),NieStac!$R39))=FALSE(),IF(ISERR(FIND(CONCATENATE(P$4,"++"),NieStac!$R39))=FALSE(),IF(ISERR(FIND(CONCATENATE(P$4,"+++"),NieStac!$R39))=FALSE(),"+++","++"),"+"),"+")," ")</f>
        <v xml:space="preserve"> </v>
      </c>
      <c r="Q34" s="204" t="str">
        <f>IF(ISERR(FIND(Q$4,NieStac!$R39))=FALSE(),IF(ISERR(FIND(CONCATENATE(Q$4,"+"),NieStac!$R39))=FALSE(),IF(ISERR(FIND(CONCATENATE(Q$4,"++"),NieStac!$R39))=FALSE(),IF(ISERR(FIND(CONCATENATE(Q$4,"+++"),NieStac!$R39))=FALSE(),"+++","++"),"+"),"+")," ")</f>
        <v xml:space="preserve"> </v>
      </c>
      <c r="R34" s="204" t="str">
        <f>IF(ISERR(FIND(R$4,NieStac!$R39))=FALSE(),IF(ISERR(FIND(CONCATENATE(R$4,"+"),NieStac!$R39))=FALSE(),IF(ISERR(FIND(CONCATENATE(R$4,"++"),NieStac!$R39))=FALSE(),IF(ISERR(FIND(CONCATENATE(R$4,"+++"),NieStac!$R39))=FALSE(),"+++","++"),"+"),"+")," ")</f>
        <v xml:space="preserve"> </v>
      </c>
      <c r="S34" s="204" t="str">
        <f>IF(ISERR(FIND(S$4,NieStac!$R39))=FALSE(),IF(ISERR(FIND(CONCATENATE(S$4,"+"),NieStac!$R39))=FALSE(),IF(ISERR(FIND(CONCATENATE(S$4,"++"),NieStac!$R39))=FALSE(),IF(ISERR(FIND(CONCATENATE(S$4,"+++"),NieStac!$R39))=FALSE(),"+++","++"),"+"),"+")," ")</f>
        <v xml:space="preserve"> </v>
      </c>
      <c r="T34" s="205">
        <f>NieStac!C40</f>
        <v>0</v>
      </c>
      <c r="U34" s="204" t="str">
        <f>IF(ISERR(FIND(U$4,NieStac!$S40))=FALSE(),IF(ISERR(FIND(CONCATENATE(U$4,"+"),NieStac!$S40))=FALSE(),IF(ISERR(FIND(CONCATENATE(U$4,"++"),NieStac!$S40))=FALSE(),IF(ISERR(FIND(CONCATENATE(U$4,"+++"),NieStac!$S40))=FALSE(),"+++","++"),"+")," ")," ")</f>
        <v xml:space="preserve"> </v>
      </c>
      <c r="V34" s="204" t="str">
        <f>IF(ISERR(FIND(V$4,NieStac!$S40))=FALSE(),IF(ISERR(FIND(CONCATENATE(V$4,"+"),NieStac!$S40))=FALSE(),IF(ISERR(FIND(CONCATENATE(V$4,"++"),NieStac!$S40))=FALSE(),IF(ISERR(FIND(CONCATENATE(V$4,"+++"),NieStac!$S40))=FALSE(),"+++","++"),"+")," ")," ")</f>
        <v xml:space="preserve"> </v>
      </c>
      <c r="W34" s="204" t="str">
        <f>IF(ISERR(FIND(W$4,NieStac!$S40))=FALSE(),IF(ISERR(FIND(CONCATENATE(W$4,"+"),NieStac!$S40))=FALSE(),IF(ISERR(FIND(CONCATENATE(W$4,"++"),NieStac!$S40))=FALSE(),IF(ISERR(FIND(CONCATENATE(W$4,"+++"),NieStac!$S40))=FALSE(),"+++","++"),"+")," ")," ")</f>
        <v xml:space="preserve"> </v>
      </c>
      <c r="X34" s="204" t="str">
        <f>IF(ISERR(FIND(X$4,NieStac!$S40))=FALSE(),IF(ISERR(FIND(CONCATENATE(X$4,"+"),NieStac!$S40))=FALSE(),IF(ISERR(FIND(CONCATENATE(X$4,"++"),NieStac!$S40))=FALSE(),IF(ISERR(FIND(CONCATENATE(X$4,"+++"),NieStac!$S40))=FALSE(),"+++","++"),"+")," ")," ")</f>
        <v xml:space="preserve"> </v>
      </c>
      <c r="Y34" s="204" t="str">
        <f>IF(ISERR(FIND(Y$4,NieStac!$S40))=FALSE(),IF(ISERR(FIND(CONCATENATE(Y$4,"+"),NieStac!$S40))=FALSE(),IF(ISERR(FIND(CONCATENATE(Y$4,"++"),NieStac!$S40))=FALSE(),IF(ISERR(FIND(CONCATENATE(Y$4,"+++"),NieStac!$S40))=FALSE(),"+++","++"),"+")," ")," ")</f>
        <v xml:space="preserve"> </v>
      </c>
      <c r="Z34" s="204" t="str">
        <f>IF(ISERR(FIND(Z$4,NieStac!$S40))=FALSE(),IF(ISERR(FIND(CONCATENATE(Z$4,"+"),NieStac!$S40))=FALSE(),IF(ISERR(FIND(CONCATENATE(Z$4,"++"),NieStac!$S40))=FALSE(),IF(ISERR(FIND(CONCATENATE(Z$4,"+++"),NieStac!$S40))=FALSE(),"+++","++"),"+")," ")," ")</f>
        <v xml:space="preserve"> </v>
      </c>
      <c r="AA34" s="204" t="str">
        <f>IF(ISERR(FIND(AA$4,NieStac!$S40))=FALSE(),IF(ISERR(FIND(CONCATENATE(AA$4,"+"),NieStac!$S40))=FALSE(),IF(ISERR(FIND(CONCATENATE(AA$4,"++"),NieStac!$S40))=FALSE(),IF(ISERR(FIND(CONCATENATE(AA$4,"+++"),NieStac!$S40))=FALSE(),"+++","++"),"+")," ")," ")</f>
        <v xml:space="preserve"> </v>
      </c>
      <c r="AB34" s="204" t="str">
        <f>IF(ISERR(FIND(AB$4,NieStac!$S40))=FALSE(),IF(ISERR(FIND(CONCATENATE(AB$4,"+"),NieStac!$S40))=FALSE(),IF(ISERR(FIND(CONCATENATE(AB$4,"++"),NieStac!$S40))=FALSE(),IF(ISERR(FIND(CONCATENATE(AB$4,"+++"),NieStac!$S40))=FALSE(),"+++","++"),"+")," ")," ")</f>
        <v xml:space="preserve"> </v>
      </c>
      <c r="AC34" s="204" t="str">
        <f>IF(ISERR(FIND(AC$4,NieStac!$S40))=FALSE(),IF(ISERR(FIND(CONCATENATE(AC$4,"+"),NieStac!$S40))=FALSE(),IF(ISERR(FIND(CONCATENATE(AC$4,"++"),NieStac!$S40))=FALSE(),IF(ISERR(FIND(CONCATENATE(AC$4,"+++"),NieStac!$S40))=FALSE(),"+++","++"),"+")," ")," ")</f>
        <v xml:space="preserve"> </v>
      </c>
      <c r="AD34" s="204" t="str">
        <f>IF(ISERR(FIND(AD$4,NieStac!$S40))=FALSE(),IF(ISERR(FIND(CONCATENATE(AD$4,"+"),NieStac!$S40))=FALSE(),IF(ISERR(FIND(CONCATENATE(AD$4,"++"),NieStac!$S40))=FALSE(),IF(ISERR(FIND(CONCATENATE(AD$4,"+++"),NieStac!$S40))=FALSE(),"+++","++"),"+")," ")," ")</f>
        <v xml:space="preserve"> </v>
      </c>
      <c r="AE34" s="204" t="str">
        <f>IF(ISERR(FIND(AE$4,NieStac!$S40))=FALSE(),IF(ISERR(FIND(CONCATENATE(AE$4,"+"),NieStac!$S40))=FALSE(),IF(ISERR(FIND(CONCATENATE(AE$4,"++"),NieStac!$S40))=FALSE(),IF(ISERR(FIND(CONCATENATE(AE$4,"+++"),NieStac!$S40))=FALSE(),"+++","++"),"+")," ")," ")</f>
        <v xml:space="preserve"> </v>
      </c>
      <c r="AF34" s="204" t="str">
        <f>IF(ISERR(FIND(AF$4,NieStac!$S40))=FALSE(),IF(ISERR(FIND(CONCATENATE(AF$4,"+"),NieStac!$S40))=FALSE(),IF(ISERR(FIND(CONCATENATE(AF$4,"++"),NieStac!$S40))=FALSE(),IF(ISERR(FIND(CONCATENATE(AF$4,"+++"),NieStac!$S40))=FALSE(),"+++","++"),"+")," ")," ")</f>
        <v xml:space="preserve"> </v>
      </c>
      <c r="AG34" s="204" t="str">
        <f>IF(ISERR(FIND(AG$4,NieStac!$S40))=FALSE(),IF(ISERR(FIND(CONCATENATE(AG$4,"+"),NieStac!$S40))=FALSE(),IF(ISERR(FIND(CONCATENATE(AG$4,"++"),NieStac!$S40))=FALSE(),IF(ISERR(FIND(CONCATENATE(AG$4,"+++"),NieStac!$S40))=FALSE(),"+++","++"),"+")," ")," ")</f>
        <v xml:space="preserve"> </v>
      </c>
      <c r="AH34" s="204" t="str">
        <f>IF(ISERR(FIND(AH$4,NieStac!$S40))=FALSE(),IF(ISERR(FIND(CONCATENATE(AH$4,"+"),NieStac!$S40))=FALSE(),IF(ISERR(FIND(CONCATENATE(AH$4,"++"),NieStac!$S40))=FALSE(),IF(ISERR(FIND(CONCATENATE(AH$4,"+++"),NieStac!$S40))=FALSE(),"+++","++"),"+")," ")," ")</f>
        <v xml:space="preserve"> </v>
      </c>
      <c r="AI34" s="204" t="str">
        <f>IF(ISERR(FIND(AI$4,NieStac!$S40))=FALSE(),IF(ISERR(FIND(CONCATENATE(AI$4,"+"),NieStac!$S40))=FALSE(),IF(ISERR(FIND(CONCATENATE(AI$4,"++"),NieStac!$S40))=FALSE(),IF(ISERR(FIND(CONCATENATE(AI$4,"+++"),NieStac!$S40))=FALSE(),"+++","++"),"+")," ")," ")</f>
        <v xml:space="preserve"> </v>
      </c>
      <c r="AJ34" s="204" t="str">
        <f>IF(ISERR(FIND(AJ$4,NieStac!$S40))=FALSE(),IF(ISERR(FIND(CONCATENATE(AJ$4,"+"),NieStac!$S40))=FALSE(),IF(ISERR(FIND(CONCATENATE(AJ$4,"++"),NieStac!$S40))=FALSE(),IF(ISERR(FIND(CONCATENATE(AJ$4,"+++"),NieStac!$S40))=FALSE(),"+++","++"),"+")," ")," ")</f>
        <v xml:space="preserve"> </v>
      </c>
      <c r="AK34" s="204" t="str">
        <f>IF(ISERR(FIND(AK$4,NieStac!$S40))=FALSE(),IF(ISERR(FIND(CONCATENATE(AK$4,"+"),NieStac!$S40))=FALSE(),IF(ISERR(FIND(CONCATENATE(AK$4,"++"),NieStac!$S40))=FALSE(),IF(ISERR(FIND(CONCATENATE(AK$4,"+++"),NieStac!$S40))=FALSE(),"+++","++"),"+")," ")," ")</f>
        <v xml:space="preserve"> </v>
      </c>
      <c r="AL34" s="204" t="str">
        <f>IF(ISERR(FIND(AL$4,NieStac!$S40))=FALSE(),IF(ISERR(FIND(CONCATENATE(AL$4,"+"),NieStac!$S40))=FALSE(),IF(ISERR(FIND(CONCATENATE(AL$4,"++"),NieStac!$S40))=FALSE(),IF(ISERR(FIND(CONCATENATE(AL$4,"+++"),NieStac!$S40))=FALSE(),"+++","++"),"+")," ")," ")</f>
        <v xml:space="preserve"> </v>
      </c>
      <c r="AM34" s="204" t="str">
        <f>IF(ISERR(FIND(AM$4,NieStac!$S40))=FALSE(),IF(ISERR(FIND(CONCATENATE(AM$4,"+"),NieStac!$S40))=FALSE(),IF(ISERR(FIND(CONCATENATE(AM$4,"++"),NieStac!$S40))=FALSE(),IF(ISERR(FIND(CONCATENATE(AM$4,"+++"),NieStac!$S40))=FALSE(),"+++","++"),"+")," ")," ")</f>
        <v xml:space="preserve"> </v>
      </c>
      <c r="AN34" s="204" t="str">
        <f>IF(ISERR(FIND(AN$4,NieStac!$S40))=FALSE(),IF(ISERR(FIND(CONCATENATE(AN$4,"+"),NieStac!$S40))=FALSE(),IF(ISERR(FIND(CONCATENATE(AN$4,"++"),NieStac!$S40))=FALSE(),IF(ISERR(FIND(CONCATENATE(AN$4,"+++"),NieStac!$S40))=FALSE(),"+++","++"),"+")," ")," ")</f>
        <v xml:space="preserve"> </v>
      </c>
      <c r="AO34" s="204" t="str">
        <f>IF(ISERR(FIND(AO$4,NieStac!$S40))=FALSE(),IF(ISERR(FIND(CONCATENATE(AO$4,"+"),NieStac!$S40))=FALSE(),IF(ISERR(FIND(CONCATENATE(AO$4,"++"),NieStac!$S40))=FALSE(),IF(ISERR(FIND(CONCATENATE(AO$4,"+++"),NieStac!$S40))=FALSE(),"+++","++"),"+")," ")," ")</f>
        <v xml:space="preserve"> </v>
      </c>
      <c r="AP34" s="204" t="str">
        <f>IF(ISERR(FIND(AP$4,NieStac!$S40))=FALSE(),IF(ISERR(FIND(CONCATENATE(AP$4,"+"),NieStac!$S40))=FALSE(),IF(ISERR(FIND(CONCATENATE(AP$4,"++"),NieStac!$S40))=FALSE(),IF(ISERR(FIND(CONCATENATE(AP$4,"+++"),NieStac!$S40))=FALSE(),"+++","++"),"+")," ")," ")</f>
        <v xml:space="preserve"> </v>
      </c>
      <c r="AQ34" s="204" t="str">
        <f>IF(ISERR(FIND(AQ$4,NieStac!$S40))=FALSE(),IF(ISERR(FIND(CONCATENATE(AQ$4,"+"),NieStac!$S40))=FALSE(),IF(ISERR(FIND(CONCATENATE(AQ$4,"++"),NieStac!$S40))=FALSE(),IF(ISERR(FIND(CONCATENATE(AQ$4,"+++"),NieStac!$S40))=FALSE(),"+++","++"),"+")," ")," ")</f>
        <v xml:space="preserve"> </v>
      </c>
      <c r="AR34" s="204" t="str">
        <f>IF(ISERR(FIND(AR$4,NieStac!$S40))=FALSE(),IF(ISERR(FIND(CONCATENATE(AR$4,"+"),NieStac!$S40))=FALSE(),IF(ISERR(FIND(CONCATENATE(AR$4,"++"),NieStac!$S40))=FALSE(),IF(ISERR(FIND(CONCATENATE(AR$4,"+++"),NieStac!$S40))=FALSE(),"+++","++"),"+")," ")," ")</f>
        <v xml:space="preserve"> </v>
      </c>
      <c r="AS34" s="204" t="str">
        <f>IF(ISERR(FIND(AS$4,NieStac!$S40))=FALSE(),IF(ISERR(FIND(CONCATENATE(AS$4,"+"),NieStac!$S40))=FALSE(),IF(ISERR(FIND(CONCATENATE(AS$4,"++"),NieStac!$S40))=FALSE(),IF(ISERR(FIND(CONCATENATE(AS$4,"+++"),NieStac!$S40))=FALSE(),"+++","++"),"+")," ")," ")</f>
        <v xml:space="preserve"> </v>
      </c>
      <c r="AT34" s="204" t="str">
        <f>IF(ISERR(FIND(AT$4,NieStac!$S40))=FALSE(),IF(ISERR(FIND(CONCATENATE(AT$4,"+"),NieStac!$S40))=FALSE(),IF(ISERR(FIND(CONCATENATE(AT$4,"++"),NieStac!$S40))=FALSE(),IF(ISERR(FIND(CONCATENATE(AT$4,"+++"),NieStac!$S40))=FALSE(),"+++","++"),"+")," ")," ")</f>
        <v xml:space="preserve"> </v>
      </c>
      <c r="AU34" s="204" t="str">
        <f>IF(ISERR(FIND(AU$4,NieStac!$S40))=FALSE(),IF(ISERR(FIND(CONCATENATE(AU$4,"+"),NieStac!$S40))=FALSE(),IF(ISERR(FIND(CONCATENATE(AU$4,"++"),NieStac!$S40))=FALSE(),IF(ISERR(FIND(CONCATENATE(AU$4,"+++"),NieStac!$S40))=FALSE(),"+++","++"),"+")," ")," ")</f>
        <v xml:space="preserve"> </v>
      </c>
      <c r="AV34" s="205">
        <f>NieStac!C40</f>
        <v>0</v>
      </c>
      <c r="AW34" s="204" t="str">
        <f>IF(ISERR(FIND(AW$4,NieStac!$T40))=FALSE(),IF(ISERR(FIND(CONCATENATE(AW$4,"+"),NieStac!$T40))=FALSE(),IF(ISERR(FIND(CONCATENATE(AW$4,"++"),NieStac!$T40))=FALSE(),IF(ISERR(FIND(CONCATENATE(AW$4,"+++"),NieStac!$T40))=FALSE(),"+++","++"),"+")," ")," ")</f>
        <v xml:space="preserve"> </v>
      </c>
      <c r="AX34" s="204" t="str">
        <f>IF(ISERR(FIND(AX$4,NieStac!$T40))=FALSE(),IF(ISERR(FIND(CONCATENATE(AX$4,"+"),NieStac!$T40))=FALSE(),IF(ISERR(FIND(CONCATENATE(AX$4,"++"),NieStac!$T40))=FALSE(),IF(ISERR(FIND(CONCATENATE(AX$4,"+++"),NieStac!$T40))=FALSE(),"+++","++"),"+")," ")," ")</f>
        <v xml:space="preserve"> </v>
      </c>
      <c r="AY34" s="204" t="str">
        <f>IF(ISERR(FIND(AY$4,NieStac!$T40))=FALSE(),IF(ISERR(FIND(CONCATENATE(AY$4,"+"),NieStac!$T40))=FALSE(),IF(ISERR(FIND(CONCATENATE(AY$4,"++"),NieStac!$T40))=FALSE(),IF(ISERR(FIND(CONCATENATE(AY$4,"+++"),NieStac!$T40))=FALSE(),"+++","++"),"+")," ")," ")</f>
        <v xml:space="preserve"> </v>
      </c>
      <c r="AZ34" s="204" t="str">
        <f>IF(ISERR(FIND(AZ$4,NieStac!$T40))=FALSE(),IF(ISERR(FIND(CONCATENATE(AZ$4,"+"),NieStac!$T40))=FALSE(),IF(ISERR(FIND(CONCATENATE(AZ$4,"++"),NieStac!$T40))=FALSE(),IF(ISERR(FIND(CONCATENATE(AZ$4,"+++"),NieStac!$T40))=FALSE(),"+++","++"),"+")," ")," ")</f>
        <v xml:space="preserve"> </v>
      </c>
      <c r="BA34" s="204" t="str">
        <f>IF(ISERR(FIND(BA$4,NieStac!$T40))=FALSE(),IF(ISERR(FIND(CONCATENATE(BA$4,"+"),NieStac!$T40))=FALSE(),IF(ISERR(FIND(CONCATENATE(BA$4,"++"),NieStac!$T40))=FALSE(),IF(ISERR(FIND(CONCATENATE(BA$4,"+++"),NieStac!$T40))=FALSE(),"+++","++"),"+")," ")," ")</f>
        <v xml:space="preserve"> </v>
      </c>
      <c r="BB34" s="204" t="str">
        <f>IF(ISERR(FIND(BB$4,NieStac!$T40))=FALSE(),IF(ISERR(FIND(CONCATENATE(BB$4,"+"),NieStac!$T40))=FALSE(),IF(ISERR(FIND(CONCATENATE(BB$4,"++"),NieStac!$T40))=FALSE(),IF(ISERR(FIND(CONCATENATE(BB$4,"+++"),NieStac!$T40))=FALSE(),"+++","++"),"+")," ")," ")</f>
        <v xml:space="preserve"> </v>
      </c>
      <c r="BC34" s="204" t="str">
        <f>IF(ISERR(FIND(BC$4,NieStac!$T40))=0,IF(ISERR(FIND(CONCATENATE(BC$4,"+"),NieStac!$T40))=0,IF(ISERR(FIND(CONCATENATE(BC$4,"++"),NieStac!$T40))=0,IF(ISERR(FIND(CONCATENATE(BC$4,"+++"),NieStac!$T40))=0,"+++","++"),"+"),"-"),"-")</f>
        <v>-</v>
      </c>
      <c r="BD34" s="204"/>
      <c r="BE34" s="204"/>
    </row>
    <row r="35" spans="1:57" ht="12.75" hidden="1" customHeight="1">
      <c r="A35" s="203">
        <f>NieStac!C41</f>
        <v>0</v>
      </c>
      <c r="B35" s="204" t="str">
        <f>IF(ISERR(FIND(B$4,NieStac!$R40))=FALSE(),IF(ISERR(FIND(CONCATENATE(B$4,"+"),NieStac!$R40))=FALSE(),IF(ISERR(FIND(CONCATENATE(B$4,"++"),NieStac!$R40))=FALSE(),IF(ISERR(FIND(CONCATENATE(B$4,"+++"),NieStac!$R40))=FALSE(),"+++","++"),"+"),"+")," ")</f>
        <v xml:space="preserve"> </v>
      </c>
      <c r="C35" s="204" t="str">
        <f>IF(ISERR(FIND(C$4,NieStac!$R40))=FALSE(),IF(ISERR(FIND(CONCATENATE(C$4,"+"),NieStac!$R40))=FALSE(),IF(ISERR(FIND(CONCATENATE(C$4,"++"),NieStac!$R40))=FALSE(),IF(ISERR(FIND(CONCATENATE(C$4,"+++"),NieStac!$R40))=FALSE(),"+++","++"),"+"),"+")," ")</f>
        <v xml:space="preserve"> </v>
      </c>
      <c r="D35" s="204" t="str">
        <f>IF(ISERR(FIND(D$4,NieStac!$R40))=FALSE(),IF(ISERR(FIND(CONCATENATE(D$4,"+"),NieStac!$R40))=FALSE(),IF(ISERR(FIND(CONCATENATE(D$4,"++"),NieStac!$R40))=FALSE(),IF(ISERR(FIND(CONCATENATE(D$4,"+++"),NieStac!$R40))=FALSE(),"+++","++"),"+"),"+")," ")</f>
        <v xml:space="preserve"> </v>
      </c>
      <c r="E35" s="204" t="str">
        <f>IF(ISERR(FIND(E$4,NieStac!$R40))=FALSE(),IF(ISERR(FIND(CONCATENATE(E$4,"+"),NieStac!$R40))=FALSE(),IF(ISERR(FIND(CONCATENATE(E$4,"++"),NieStac!$R40))=FALSE(),IF(ISERR(FIND(CONCATENATE(E$4,"+++"),NieStac!$R40))=FALSE(),"+++","++"),"+"),"+")," ")</f>
        <v xml:space="preserve"> </v>
      </c>
      <c r="F35" s="204" t="str">
        <f>IF(ISERR(FIND(F$4,NieStac!$R40))=FALSE(),IF(ISERR(FIND(CONCATENATE(F$4,"+"),NieStac!$R40))=FALSE(),IF(ISERR(FIND(CONCATENATE(F$4,"++"),NieStac!$R40))=FALSE(),IF(ISERR(FIND(CONCATENATE(F$4,"+++"),NieStac!$R40))=FALSE(),"+++","++"),"+"),"+")," ")</f>
        <v xml:space="preserve"> </v>
      </c>
      <c r="G35" s="204" t="str">
        <f>IF(ISERR(FIND(G$4,NieStac!$R40))=FALSE(),IF(ISERR(FIND(CONCATENATE(G$4,"+"),NieStac!$R40))=FALSE(),IF(ISERR(FIND(CONCATENATE(G$4,"++"),NieStac!$R40))=FALSE(),IF(ISERR(FIND(CONCATENATE(G$4,"+++"),NieStac!$R40))=FALSE(),"+++","++"),"+"),"+")," ")</f>
        <v xml:space="preserve"> </v>
      </c>
      <c r="H35" s="204" t="str">
        <f>IF(ISERR(FIND(H$4,NieStac!$R40))=FALSE(),IF(ISERR(FIND(CONCATENATE(H$4,"+"),NieStac!$R40))=FALSE(),IF(ISERR(FIND(CONCATENATE(H$4,"++"),NieStac!$R40))=FALSE(),IF(ISERR(FIND(CONCATENATE(H$4,"+++"),NieStac!$R40))=FALSE(),"+++","++"),"+"),"+")," ")</f>
        <v xml:space="preserve"> </v>
      </c>
      <c r="I35" s="204" t="str">
        <f>IF(ISERR(FIND(I$4,NieStac!$R40))=FALSE(),IF(ISERR(FIND(CONCATENATE(I$4,"+"),NieStac!$R40))=FALSE(),IF(ISERR(FIND(CONCATENATE(I$4,"++"),NieStac!$R40))=FALSE(),IF(ISERR(FIND(CONCATENATE(I$4,"+++"),NieStac!$R40))=FALSE(),"+++","++"),"+"),"+")," ")</f>
        <v xml:space="preserve"> </v>
      </c>
      <c r="J35" s="204" t="str">
        <f>IF(ISERR(FIND(J$4,NieStac!$R40))=FALSE(),IF(ISERR(FIND(CONCATENATE(J$4,"+"),NieStac!$R40))=FALSE(),IF(ISERR(FIND(CONCATENATE(J$4,"++"),NieStac!$R40))=FALSE(),IF(ISERR(FIND(CONCATENATE(J$4,"+++"),NieStac!$R40))=FALSE(),"+++","++"),"+"),"+")," ")</f>
        <v xml:space="preserve"> </v>
      </c>
      <c r="K35" s="204" t="str">
        <f>IF(ISERR(FIND(K$4,NieStac!$R40))=FALSE(),IF(ISERR(FIND(CONCATENATE(K$4,"+"),NieStac!$R40))=FALSE(),IF(ISERR(FIND(CONCATENATE(K$4,"++"),NieStac!$R40))=FALSE(),IF(ISERR(FIND(CONCATENATE(K$4,"+++"),NieStac!$R40))=FALSE(),"+++","++"),"+"),"+")," ")</f>
        <v xml:space="preserve"> </v>
      </c>
      <c r="L35" s="204" t="str">
        <f>IF(ISERR(FIND(L$4,NieStac!$R40))=FALSE(),IF(ISERR(FIND(CONCATENATE(L$4,"+"),NieStac!$R40))=FALSE(),IF(ISERR(FIND(CONCATENATE(L$4,"++"),NieStac!$R40))=FALSE(),IF(ISERR(FIND(CONCATENATE(L$4,"+++"),NieStac!$R40))=FALSE(),"+++","++"),"+"),"+")," ")</f>
        <v xml:space="preserve"> </v>
      </c>
      <c r="M35" s="204" t="str">
        <f>IF(ISERR(FIND(M$4,NieStac!$R40))=FALSE(),IF(ISERR(FIND(CONCATENATE(M$4,"+"),NieStac!$R40))=FALSE(),IF(ISERR(FIND(CONCATENATE(M$4,"++"),NieStac!$R40))=FALSE(),IF(ISERR(FIND(CONCATENATE(M$4,"+++"),NieStac!$R40))=FALSE(),"+++","++"),"+"),"+")," ")</f>
        <v xml:space="preserve"> </v>
      </c>
      <c r="N35" s="204" t="str">
        <f>IF(ISERR(FIND(N$4,NieStac!$R40))=FALSE(),IF(ISERR(FIND(CONCATENATE(N$4,"+"),NieStac!$R40))=FALSE(),IF(ISERR(FIND(CONCATENATE(N$4,"++"),NieStac!$R40))=FALSE(),IF(ISERR(FIND(CONCATENATE(N$4,"+++"),NieStac!$R40))=FALSE(),"+++","++"),"+"),"+")," ")</f>
        <v xml:space="preserve"> </v>
      </c>
      <c r="O35" s="204" t="str">
        <f>IF(ISERR(FIND(O$4,NieStac!$R40))=FALSE(),IF(ISERR(FIND(CONCATENATE(O$4,"+"),NieStac!$R40))=FALSE(),IF(ISERR(FIND(CONCATENATE(O$4,"++"),NieStac!$R40))=FALSE(),IF(ISERR(FIND(CONCATENATE(O$4,"+++"),NieStac!$R40))=FALSE(),"+++","++"),"+"),"+")," ")</f>
        <v xml:space="preserve"> </v>
      </c>
      <c r="P35" s="204" t="str">
        <f>IF(ISERR(FIND(P$4,NieStac!$R40))=FALSE(),IF(ISERR(FIND(CONCATENATE(P$4,"+"),NieStac!$R40))=FALSE(),IF(ISERR(FIND(CONCATENATE(P$4,"++"),NieStac!$R40))=FALSE(),IF(ISERR(FIND(CONCATENATE(P$4,"+++"),NieStac!$R40))=FALSE(),"+++","++"),"+"),"+")," ")</f>
        <v xml:space="preserve"> </v>
      </c>
      <c r="Q35" s="204" t="str">
        <f>IF(ISERR(FIND(Q$4,NieStac!$R40))=FALSE(),IF(ISERR(FIND(CONCATENATE(Q$4,"+"),NieStac!$R40))=FALSE(),IF(ISERR(FIND(CONCATENATE(Q$4,"++"),NieStac!$R40))=FALSE(),IF(ISERR(FIND(CONCATENATE(Q$4,"+++"),NieStac!$R40))=FALSE(),"+++","++"),"+"),"+")," ")</f>
        <v xml:space="preserve"> </v>
      </c>
      <c r="R35" s="204" t="str">
        <f>IF(ISERR(FIND(R$4,NieStac!$R40))=FALSE(),IF(ISERR(FIND(CONCATENATE(R$4,"+"),NieStac!$R40))=FALSE(),IF(ISERR(FIND(CONCATENATE(R$4,"++"),NieStac!$R40))=FALSE(),IF(ISERR(FIND(CONCATENATE(R$4,"+++"),NieStac!$R40))=FALSE(),"+++","++"),"+"),"+")," ")</f>
        <v xml:space="preserve"> </v>
      </c>
      <c r="S35" s="204" t="str">
        <f>IF(ISERR(FIND(S$4,NieStac!$R40))=FALSE(),IF(ISERR(FIND(CONCATENATE(S$4,"+"),NieStac!$R40))=FALSE(),IF(ISERR(FIND(CONCATENATE(S$4,"++"),NieStac!$R40))=FALSE(),IF(ISERR(FIND(CONCATENATE(S$4,"+++"),NieStac!$R40))=FALSE(),"+++","++"),"+"),"+")," ")</f>
        <v xml:space="preserve"> </v>
      </c>
      <c r="T35" s="205">
        <f>NieStac!C41</f>
        <v>0</v>
      </c>
      <c r="U35" s="204" t="str">
        <f>IF(ISERR(FIND(U$4,NieStac!$S41))=FALSE(),IF(ISERR(FIND(CONCATENATE(U$4,"+"),NieStac!$S41))=FALSE(),IF(ISERR(FIND(CONCATENATE(U$4,"++"),NieStac!$S41))=FALSE(),IF(ISERR(FIND(CONCATENATE(U$4,"+++"),NieStac!$S41))=FALSE(),"+++","++"),"+")," ")," ")</f>
        <v xml:space="preserve"> </v>
      </c>
      <c r="V35" s="204" t="str">
        <f>IF(ISERR(FIND(V$4,NieStac!$S41))=FALSE(),IF(ISERR(FIND(CONCATENATE(V$4,"+"),NieStac!$S41))=FALSE(),IF(ISERR(FIND(CONCATENATE(V$4,"++"),NieStac!$S41))=FALSE(),IF(ISERR(FIND(CONCATENATE(V$4,"+++"),NieStac!$S41))=FALSE(),"+++","++"),"+")," ")," ")</f>
        <v xml:space="preserve"> </v>
      </c>
      <c r="W35" s="204" t="str">
        <f>IF(ISERR(FIND(W$4,NieStac!$S41))=FALSE(),IF(ISERR(FIND(CONCATENATE(W$4,"+"),NieStac!$S41))=FALSE(),IF(ISERR(FIND(CONCATENATE(W$4,"++"),NieStac!$S41))=FALSE(),IF(ISERR(FIND(CONCATENATE(W$4,"+++"),NieStac!$S41))=FALSE(),"+++","++"),"+")," ")," ")</f>
        <v xml:space="preserve"> </v>
      </c>
      <c r="X35" s="204" t="str">
        <f>IF(ISERR(FIND(X$4,NieStac!$S41))=FALSE(),IF(ISERR(FIND(CONCATENATE(X$4,"+"),NieStac!$S41))=FALSE(),IF(ISERR(FIND(CONCATENATE(X$4,"++"),NieStac!$S41))=FALSE(),IF(ISERR(FIND(CONCATENATE(X$4,"+++"),NieStac!$S41))=FALSE(),"+++","++"),"+")," ")," ")</f>
        <v xml:space="preserve"> </v>
      </c>
      <c r="Y35" s="204" t="str">
        <f>IF(ISERR(FIND(Y$4,NieStac!$S41))=FALSE(),IF(ISERR(FIND(CONCATENATE(Y$4,"+"),NieStac!$S41))=FALSE(),IF(ISERR(FIND(CONCATENATE(Y$4,"++"),NieStac!$S41))=FALSE(),IF(ISERR(FIND(CONCATENATE(Y$4,"+++"),NieStac!$S41))=FALSE(),"+++","++"),"+")," ")," ")</f>
        <v xml:space="preserve"> </v>
      </c>
      <c r="Z35" s="204" t="str">
        <f>IF(ISERR(FIND(Z$4,NieStac!$S41))=FALSE(),IF(ISERR(FIND(CONCATENATE(Z$4,"+"),NieStac!$S41))=FALSE(),IF(ISERR(FIND(CONCATENATE(Z$4,"++"),NieStac!$S41))=FALSE(),IF(ISERR(FIND(CONCATENATE(Z$4,"+++"),NieStac!$S41))=FALSE(),"+++","++"),"+")," ")," ")</f>
        <v xml:space="preserve"> </v>
      </c>
      <c r="AA35" s="204" t="str">
        <f>IF(ISERR(FIND(AA$4,NieStac!$S41))=FALSE(),IF(ISERR(FIND(CONCATENATE(AA$4,"+"),NieStac!$S41))=FALSE(),IF(ISERR(FIND(CONCATENATE(AA$4,"++"),NieStac!$S41))=FALSE(),IF(ISERR(FIND(CONCATENATE(AA$4,"+++"),NieStac!$S41))=FALSE(),"+++","++"),"+")," ")," ")</f>
        <v xml:space="preserve"> </v>
      </c>
      <c r="AB35" s="204" t="str">
        <f>IF(ISERR(FIND(AB$4,NieStac!$S41))=FALSE(),IF(ISERR(FIND(CONCATENATE(AB$4,"+"),NieStac!$S41))=FALSE(),IF(ISERR(FIND(CONCATENATE(AB$4,"++"),NieStac!$S41))=FALSE(),IF(ISERR(FIND(CONCATENATE(AB$4,"+++"),NieStac!$S41))=FALSE(),"+++","++"),"+")," ")," ")</f>
        <v xml:space="preserve"> </v>
      </c>
      <c r="AC35" s="204" t="str">
        <f>IF(ISERR(FIND(AC$4,NieStac!$S41))=FALSE(),IF(ISERR(FIND(CONCATENATE(AC$4,"+"),NieStac!$S41))=FALSE(),IF(ISERR(FIND(CONCATENATE(AC$4,"++"),NieStac!$S41))=FALSE(),IF(ISERR(FIND(CONCATENATE(AC$4,"+++"),NieStac!$S41))=FALSE(),"+++","++"),"+")," ")," ")</f>
        <v xml:space="preserve"> </v>
      </c>
      <c r="AD35" s="204" t="str">
        <f>IF(ISERR(FIND(AD$4,NieStac!$S41))=FALSE(),IF(ISERR(FIND(CONCATENATE(AD$4,"+"),NieStac!$S41))=FALSE(),IF(ISERR(FIND(CONCATENATE(AD$4,"++"),NieStac!$S41))=FALSE(),IF(ISERR(FIND(CONCATENATE(AD$4,"+++"),NieStac!$S41))=FALSE(),"+++","++"),"+")," ")," ")</f>
        <v xml:space="preserve"> </v>
      </c>
      <c r="AE35" s="204" t="str">
        <f>IF(ISERR(FIND(AE$4,NieStac!$S41))=FALSE(),IF(ISERR(FIND(CONCATENATE(AE$4,"+"),NieStac!$S41))=FALSE(),IF(ISERR(FIND(CONCATENATE(AE$4,"++"),NieStac!$S41))=FALSE(),IF(ISERR(FIND(CONCATENATE(AE$4,"+++"),NieStac!$S41))=FALSE(),"+++","++"),"+")," ")," ")</f>
        <v xml:space="preserve"> </v>
      </c>
      <c r="AF35" s="204" t="str">
        <f>IF(ISERR(FIND(AF$4,NieStac!$S41))=FALSE(),IF(ISERR(FIND(CONCATENATE(AF$4,"+"),NieStac!$S41))=FALSE(),IF(ISERR(FIND(CONCATENATE(AF$4,"++"),NieStac!$S41))=FALSE(),IF(ISERR(FIND(CONCATENATE(AF$4,"+++"),NieStac!$S41))=FALSE(),"+++","++"),"+")," ")," ")</f>
        <v xml:space="preserve"> </v>
      </c>
      <c r="AG35" s="204" t="str">
        <f>IF(ISERR(FIND(AG$4,NieStac!$S41))=FALSE(),IF(ISERR(FIND(CONCATENATE(AG$4,"+"),NieStac!$S41))=FALSE(),IF(ISERR(FIND(CONCATENATE(AG$4,"++"),NieStac!$S41))=FALSE(),IF(ISERR(FIND(CONCATENATE(AG$4,"+++"),NieStac!$S41))=FALSE(),"+++","++"),"+")," ")," ")</f>
        <v xml:space="preserve"> </v>
      </c>
      <c r="AH35" s="204" t="str">
        <f>IF(ISERR(FIND(AH$4,NieStac!$S41))=FALSE(),IF(ISERR(FIND(CONCATENATE(AH$4,"+"),NieStac!$S41))=FALSE(),IF(ISERR(FIND(CONCATENATE(AH$4,"++"),NieStac!$S41))=FALSE(),IF(ISERR(FIND(CONCATENATE(AH$4,"+++"),NieStac!$S41))=FALSE(),"+++","++"),"+")," ")," ")</f>
        <v xml:space="preserve"> </v>
      </c>
      <c r="AI35" s="204" t="str">
        <f>IF(ISERR(FIND(AI$4,NieStac!$S41))=FALSE(),IF(ISERR(FIND(CONCATENATE(AI$4,"+"),NieStac!$S41))=FALSE(),IF(ISERR(FIND(CONCATENATE(AI$4,"++"),NieStac!$S41))=FALSE(),IF(ISERR(FIND(CONCATENATE(AI$4,"+++"),NieStac!$S41))=FALSE(),"+++","++"),"+")," ")," ")</f>
        <v xml:space="preserve"> </v>
      </c>
      <c r="AJ35" s="204" t="str">
        <f>IF(ISERR(FIND(AJ$4,NieStac!$S41))=FALSE(),IF(ISERR(FIND(CONCATENATE(AJ$4,"+"),NieStac!$S41))=FALSE(),IF(ISERR(FIND(CONCATENATE(AJ$4,"++"),NieStac!$S41))=FALSE(),IF(ISERR(FIND(CONCATENATE(AJ$4,"+++"),NieStac!$S41))=FALSE(),"+++","++"),"+")," ")," ")</f>
        <v xml:space="preserve"> </v>
      </c>
      <c r="AK35" s="204" t="str">
        <f>IF(ISERR(FIND(AK$4,NieStac!$S41))=FALSE(),IF(ISERR(FIND(CONCATENATE(AK$4,"+"),NieStac!$S41))=FALSE(),IF(ISERR(FIND(CONCATENATE(AK$4,"++"),NieStac!$S41))=FALSE(),IF(ISERR(FIND(CONCATENATE(AK$4,"+++"),NieStac!$S41))=FALSE(),"+++","++"),"+")," ")," ")</f>
        <v xml:space="preserve"> </v>
      </c>
      <c r="AL35" s="204" t="str">
        <f>IF(ISERR(FIND(AL$4,NieStac!$S41))=FALSE(),IF(ISERR(FIND(CONCATENATE(AL$4,"+"),NieStac!$S41))=FALSE(),IF(ISERR(FIND(CONCATENATE(AL$4,"++"),NieStac!$S41))=FALSE(),IF(ISERR(FIND(CONCATENATE(AL$4,"+++"),NieStac!$S41))=FALSE(),"+++","++"),"+")," ")," ")</f>
        <v xml:space="preserve"> </v>
      </c>
      <c r="AM35" s="204" t="str">
        <f>IF(ISERR(FIND(AM$4,NieStac!$S41))=FALSE(),IF(ISERR(FIND(CONCATENATE(AM$4,"+"),NieStac!$S41))=FALSE(),IF(ISERR(FIND(CONCATENATE(AM$4,"++"),NieStac!$S41))=FALSE(),IF(ISERR(FIND(CONCATENATE(AM$4,"+++"),NieStac!$S41))=FALSE(),"+++","++"),"+")," ")," ")</f>
        <v xml:space="preserve"> </v>
      </c>
      <c r="AN35" s="204" t="str">
        <f>IF(ISERR(FIND(AN$4,NieStac!$S41))=FALSE(),IF(ISERR(FIND(CONCATENATE(AN$4,"+"),NieStac!$S41))=FALSE(),IF(ISERR(FIND(CONCATENATE(AN$4,"++"),NieStac!$S41))=FALSE(),IF(ISERR(FIND(CONCATENATE(AN$4,"+++"),NieStac!$S41))=FALSE(),"+++","++"),"+")," ")," ")</f>
        <v xml:space="preserve"> </v>
      </c>
      <c r="AO35" s="204" t="str">
        <f>IF(ISERR(FIND(AO$4,NieStac!$S41))=FALSE(),IF(ISERR(FIND(CONCATENATE(AO$4,"+"),NieStac!$S41))=FALSE(),IF(ISERR(FIND(CONCATENATE(AO$4,"++"),NieStac!$S41))=FALSE(),IF(ISERR(FIND(CONCATENATE(AO$4,"+++"),NieStac!$S41))=FALSE(),"+++","++"),"+")," ")," ")</f>
        <v xml:space="preserve"> </v>
      </c>
      <c r="AP35" s="204" t="str">
        <f>IF(ISERR(FIND(AP$4,NieStac!$S41))=FALSE(),IF(ISERR(FIND(CONCATENATE(AP$4,"+"),NieStac!$S41))=FALSE(),IF(ISERR(FIND(CONCATENATE(AP$4,"++"),NieStac!$S41))=FALSE(),IF(ISERR(FIND(CONCATENATE(AP$4,"+++"),NieStac!$S41))=FALSE(),"+++","++"),"+")," ")," ")</f>
        <v xml:space="preserve"> </v>
      </c>
      <c r="AQ35" s="204" t="str">
        <f>IF(ISERR(FIND(AQ$4,NieStac!$S41))=FALSE(),IF(ISERR(FIND(CONCATENATE(AQ$4,"+"),NieStac!$S41))=FALSE(),IF(ISERR(FIND(CONCATENATE(AQ$4,"++"),NieStac!$S41))=FALSE(),IF(ISERR(FIND(CONCATENATE(AQ$4,"+++"),NieStac!$S41))=FALSE(),"+++","++"),"+")," ")," ")</f>
        <v xml:space="preserve"> </v>
      </c>
      <c r="AR35" s="204" t="str">
        <f>IF(ISERR(FIND(AR$4,NieStac!$S41))=FALSE(),IF(ISERR(FIND(CONCATENATE(AR$4,"+"),NieStac!$S41))=FALSE(),IF(ISERR(FIND(CONCATENATE(AR$4,"++"),NieStac!$S41))=FALSE(),IF(ISERR(FIND(CONCATENATE(AR$4,"+++"),NieStac!$S41))=FALSE(),"+++","++"),"+")," ")," ")</f>
        <v xml:space="preserve"> </v>
      </c>
      <c r="AS35" s="204" t="str">
        <f>IF(ISERR(FIND(AS$4,NieStac!$S41))=FALSE(),IF(ISERR(FIND(CONCATENATE(AS$4,"+"),NieStac!$S41))=FALSE(),IF(ISERR(FIND(CONCATENATE(AS$4,"++"),NieStac!$S41))=FALSE(),IF(ISERR(FIND(CONCATENATE(AS$4,"+++"),NieStac!$S41))=FALSE(),"+++","++"),"+")," ")," ")</f>
        <v xml:space="preserve"> </v>
      </c>
      <c r="AT35" s="204" t="str">
        <f>IF(ISERR(FIND(AT$4,NieStac!$S41))=FALSE(),IF(ISERR(FIND(CONCATENATE(AT$4,"+"),NieStac!$S41))=FALSE(),IF(ISERR(FIND(CONCATENATE(AT$4,"++"),NieStac!$S41))=FALSE(),IF(ISERR(FIND(CONCATENATE(AT$4,"+++"),NieStac!$S41))=FALSE(),"+++","++"),"+")," ")," ")</f>
        <v xml:space="preserve"> </v>
      </c>
      <c r="AU35" s="204" t="str">
        <f>IF(ISERR(FIND(AU$4,NieStac!$S41))=FALSE(),IF(ISERR(FIND(CONCATENATE(AU$4,"+"),NieStac!$S41))=FALSE(),IF(ISERR(FIND(CONCATENATE(AU$4,"++"),NieStac!$S41))=FALSE(),IF(ISERR(FIND(CONCATENATE(AU$4,"+++"),NieStac!$S41))=FALSE(),"+++","++"),"+")," ")," ")</f>
        <v xml:space="preserve"> </v>
      </c>
      <c r="AV35" s="205">
        <f>NieStac!C41</f>
        <v>0</v>
      </c>
      <c r="AW35" s="204" t="str">
        <f>IF(ISERR(FIND(AW$4,NieStac!$T41))=FALSE(),IF(ISERR(FIND(CONCATENATE(AW$4,"+"),NieStac!$T41))=FALSE(),IF(ISERR(FIND(CONCATENATE(AW$4,"++"),NieStac!$T41))=FALSE(),IF(ISERR(FIND(CONCATENATE(AW$4,"+++"),NieStac!$T41))=FALSE(),"+++","++"),"+")," ")," ")</f>
        <v xml:space="preserve"> </v>
      </c>
      <c r="AX35" s="204" t="str">
        <f>IF(ISERR(FIND(AX$4,NieStac!$T41))=FALSE(),IF(ISERR(FIND(CONCATENATE(AX$4,"+"),NieStac!$T41))=FALSE(),IF(ISERR(FIND(CONCATENATE(AX$4,"++"),NieStac!$T41))=FALSE(),IF(ISERR(FIND(CONCATENATE(AX$4,"+++"),NieStac!$T41))=FALSE(),"+++","++"),"+")," ")," ")</f>
        <v xml:space="preserve"> </v>
      </c>
      <c r="AY35" s="204" t="str">
        <f>IF(ISERR(FIND(AY$4,NieStac!$T41))=FALSE(),IF(ISERR(FIND(CONCATENATE(AY$4,"+"),NieStac!$T41))=FALSE(),IF(ISERR(FIND(CONCATENATE(AY$4,"++"),NieStac!$T41))=FALSE(),IF(ISERR(FIND(CONCATENATE(AY$4,"+++"),NieStac!$T41))=FALSE(),"+++","++"),"+")," ")," ")</f>
        <v xml:space="preserve"> </v>
      </c>
      <c r="AZ35" s="204" t="str">
        <f>IF(ISERR(FIND(AZ$4,NieStac!$T41))=FALSE(),IF(ISERR(FIND(CONCATENATE(AZ$4,"+"),NieStac!$T41))=FALSE(),IF(ISERR(FIND(CONCATENATE(AZ$4,"++"),NieStac!$T41))=FALSE(),IF(ISERR(FIND(CONCATENATE(AZ$4,"+++"),NieStac!$T41))=FALSE(),"+++","++"),"+")," ")," ")</f>
        <v xml:space="preserve"> </v>
      </c>
      <c r="BA35" s="204" t="str">
        <f>IF(ISERR(FIND(BA$4,NieStac!$T41))=FALSE(),IF(ISERR(FIND(CONCATENATE(BA$4,"+"),NieStac!$T41))=FALSE(),IF(ISERR(FIND(CONCATENATE(BA$4,"++"),NieStac!$T41))=FALSE(),IF(ISERR(FIND(CONCATENATE(BA$4,"+++"),NieStac!$T41))=FALSE(),"+++","++"),"+")," ")," ")</f>
        <v xml:space="preserve"> </v>
      </c>
      <c r="BB35" s="204" t="str">
        <f>IF(ISERR(FIND(BB$4,NieStac!$T41))=FALSE(),IF(ISERR(FIND(CONCATENATE(BB$4,"+"),NieStac!$T41))=FALSE(),IF(ISERR(FIND(CONCATENATE(BB$4,"++"),NieStac!$T41))=FALSE(),IF(ISERR(FIND(CONCATENATE(BB$4,"+++"),NieStac!$T41))=FALSE(),"+++","++"),"+")," ")," ")</f>
        <v xml:space="preserve"> </v>
      </c>
      <c r="BC35" s="204" t="str">
        <f>IF(ISERR(FIND(BC$4,NieStac!$T41))=0,IF(ISERR(FIND(CONCATENATE(BC$4,"+"),NieStac!$T41))=0,IF(ISERR(FIND(CONCATENATE(BC$4,"++"),NieStac!$T41))=0,IF(ISERR(FIND(CONCATENATE(BC$4,"+++"),NieStac!$T41))=0,"+++","++"),"+"),"-"),"-")</f>
        <v>-</v>
      </c>
      <c r="BD35" s="204"/>
      <c r="BE35" s="204"/>
    </row>
    <row r="36" spans="1:57" ht="12.75" customHeight="1">
      <c r="A36" s="206" t="str">
        <f>NieStac!C42</f>
        <v>Semestr 3:</v>
      </c>
      <c r="B36" s="204" t="str">
        <f>IF(ISERR(FIND(B$4,NieStac!$R41))=FALSE(),IF(ISERR(FIND(CONCATENATE(B$4,"+"),NieStac!$R41))=FALSE(),IF(ISERR(FIND(CONCATENATE(B$4,"++"),NieStac!$R41))=FALSE(),IF(ISERR(FIND(CONCATENATE(B$4,"+++"),NieStac!$R41))=FALSE(),"+++","++"),"+"),"+")," ")</f>
        <v xml:space="preserve"> </v>
      </c>
      <c r="C36" s="204" t="str">
        <f>IF(ISERR(FIND(C$4,NieStac!$R41))=FALSE(),IF(ISERR(FIND(CONCATENATE(C$4,"+"),NieStac!$R41))=FALSE(),IF(ISERR(FIND(CONCATENATE(C$4,"++"),NieStac!$R41))=FALSE(),IF(ISERR(FIND(CONCATENATE(C$4,"+++"),NieStac!$R41))=FALSE(),"+++","++"),"+"),"+")," ")</f>
        <v xml:space="preserve"> </v>
      </c>
      <c r="D36" s="204" t="str">
        <f>IF(ISERR(FIND(D$4,NieStac!$R41))=FALSE(),IF(ISERR(FIND(CONCATENATE(D$4,"+"),NieStac!$R41))=FALSE(),IF(ISERR(FIND(CONCATENATE(D$4,"++"),NieStac!$R41))=FALSE(),IF(ISERR(FIND(CONCATENATE(D$4,"+++"),NieStac!$R41))=FALSE(),"+++","++"),"+"),"+")," ")</f>
        <v xml:space="preserve"> </v>
      </c>
      <c r="E36" s="204" t="str">
        <f>IF(ISERR(FIND(E$4,NieStac!$R41))=FALSE(),IF(ISERR(FIND(CONCATENATE(E$4,"+"),NieStac!$R41))=FALSE(),IF(ISERR(FIND(CONCATENATE(E$4,"++"),NieStac!$R41))=FALSE(),IF(ISERR(FIND(CONCATENATE(E$4,"+++"),NieStac!$R41))=FALSE(),"+++","++"),"+"),"+")," ")</f>
        <v xml:space="preserve"> </v>
      </c>
      <c r="F36" s="204" t="str">
        <f>IF(ISERR(FIND(F$4,NieStac!$R41))=FALSE(),IF(ISERR(FIND(CONCATENATE(F$4,"+"),NieStac!$R41))=FALSE(),IF(ISERR(FIND(CONCATENATE(F$4,"++"),NieStac!$R41))=FALSE(),IF(ISERR(FIND(CONCATENATE(F$4,"+++"),NieStac!$R41))=FALSE(),"+++","++"),"+"),"+")," ")</f>
        <v xml:space="preserve"> </v>
      </c>
      <c r="G36" s="204" t="str">
        <f>IF(ISERR(FIND(G$4,NieStac!$R41))=FALSE(),IF(ISERR(FIND(CONCATENATE(G$4,"+"),NieStac!$R41))=FALSE(),IF(ISERR(FIND(CONCATENATE(G$4,"++"),NieStac!$R41))=FALSE(),IF(ISERR(FIND(CONCATENATE(G$4,"+++"),NieStac!$R41))=FALSE(),"+++","++"),"+"),"+")," ")</f>
        <v xml:space="preserve"> </v>
      </c>
      <c r="H36" s="204" t="str">
        <f>IF(ISERR(FIND(H$4,NieStac!$R41))=FALSE(),IF(ISERR(FIND(CONCATENATE(H$4,"+"),NieStac!$R41))=FALSE(),IF(ISERR(FIND(CONCATENATE(H$4,"++"),NieStac!$R41))=FALSE(),IF(ISERR(FIND(CONCATENATE(H$4,"+++"),NieStac!$R41))=FALSE(),"+++","++"),"+"),"+")," ")</f>
        <v xml:space="preserve"> </v>
      </c>
      <c r="I36" s="204" t="str">
        <f>IF(ISERR(FIND(I$4,NieStac!$R41))=FALSE(),IF(ISERR(FIND(CONCATENATE(I$4,"+"),NieStac!$R41))=FALSE(),IF(ISERR(FIND(CONCATENATE(I$4,"++"),NieStac!$R41))=FALSE(),IF(ISERR(FIND(CONCATENATE(I$4,"+++"),NieStac!$R41))=FALSE(),"+++","++"),"+"),"+")," ")</f>
        <v xml:space="preserve"> </v>
      </c>
      <c r="J36" s="204" t="str">
        <f>IF(ISERR(FIND(J$4,NieStac!$R41))=FALSE(),IF(ISERR(FIND(CONCATENATE(J$4,"+"),NieStac!$R41))=FALSE(),IF(ISERR(FIND(CONCATENATE(J$4,"++"),NieStac!$R41))=FALSE(),IF(ISERR(FIND(CONCATENATE(J$4,"+++"),NieStac!$R41))=FALSE(),"+++","++"),"+"),"+")," ")</f>
        <v xml:space="preserve"> </v>
      </c>
      <c r="K36" s="204" t="str">
        <f>IF(ISERR(FIND(K$4,NieStac!$R41))=FALSE(),IF(ISERR(FIND(CONCATENATE(K$4,"+"),NieStac!$R41))=FALSE(),IF(ISERR(FIND(CONCATENATE(K$4,"++"),NieStac!$R41))=FALSE(),IF(ISERR(FIND(CONCATENATE(K$4,"+++"),NieStac!$R41))=FALSE(),"+++","++"),"+"),"+")," ")</f>
        <v xml:space="preserve"> </v>
      </c>
      <c r="L36" s="204" t="str">
        <f>IF(ISERR(FIND(L$4,NieStac!$R41))=FALSE(),IF(ISERR(FIND(CONCATENATE(L$4,"+"),NieStac!$R41))=FALSE(),IF(ISERR(FIND(CONCATENATE(L$4,"++"),NieStac!$R41))=FALSE(),IF(ISERR(FIND(CONCATENATE(L$4,"+++"),NieStac!$R41))=FALSE(),"+++","++"),"+"),"+")," ")</f>
        <v xml:space="preserve"> </v>
      </c>
      <c r="M36" s="204" t="str">
        <f>IF(ISERR(FIND(M$4,NieStac!$R41))=FALSE(),IF(ISERR(FIND(CONCATENATE(M$4,"+"),NieStac!$R41))=FALSE(),IF(ISERR(FIND(CONCATENATE(M$4,"++"),NieStac!$R41))=FALSE(),IF(ISERR(FIND(CONCATENATE(M$4,"+++"),NieStac!$R41))=FALSE(),"+++","++"),"+"),"+")," ")</f>
        <v xml:space="preserve"> </v>
      </c>
      <c r="N36" s="204" t="str">
        <f>IF(ISERR(FIND(N$4,NieStac!$R41))=FALSE(),IF(ISERR(FIND(CONCATENATE(N$4,"+"),NieStac!$R41))=FALSE(),IF(ISERR(FIND(CONCATENATE(N$4,"++"),NieStac!$R41))=FALSE(),IF(ISERR(FIND(CONCATENATE(N$4,"+++"),NieStac!$R41))=FALSE(),"+++","++"),"+"),"+")," ")</f>
        <v xml:space="preserve"> </v>
      </c>
      <c r="O36" s="204" t="str">
        <f>IF(ISERR(FIND(O$4,NieStac!$R41))=FALSE(),IF(ISERR(FIND(CONCATENATE(O$4,"+"),NieStac!$R41))=FALSE(),IF(ISERR(FIND(CONCATENATE(O$4,"++"),NieStac!$R41))=FALSE(),IF(ISERR(FIND(CONCATENATE(O$4,"+++"),NieStac!$R41))=FALSE(),"+++","++"),"+"),"+")," ")</f>
        <v xml:space="preserve"> </v>
      </c>
      <c r="P36" s="204" t="str">
        <f>IF(ISERR(FIND(P$4,NieStac!$R41))=FALSE(),IF(ISERR(FIND(CONCATENATE(P$4,"+"),NieStac!$R41))=FALSE(),IF(ISERR(FIND(CONCATENATE(P$4,"++"),NieStac!$R41))=FALSE(),IF(ISERR(FIND(CONCATENATE(P$4,"+++"),NieStac!$R41))=FALSE(),"+++","++"),"+"),"+")," ")</f>
        <v xml:space="preserve"> </v>
      </c>
      <c r="Q36" s="204" t="str">
        <f>IF(ISERR(FIND(Q$4,NieStac!$R41))=FALSE(),IF(ISERR(FIND(CONCATENATE(Q$4,"+"),NieStac!$R41))=FALSE(),IF(ISERR(FIND(CONCATENATE(Q$4,"++"),NieStac!$R41))=FALSE(),IF(ISERR(FIND(CONCATENATE(Q$4,"+++"),NieStac!$R41))=FALSE(),"+++","++"),"+"),"+")," ")</f>
        <v xml:space="preserve"> </v>
      </c>
      <c r="R36" s="204" t="str">
        <f>IF(ISERR(FIND(R$4,NieStac!$R41))=FALSE(),IF(ISERR(FIND(CONCATENATE(R$4,"+"),NieStac!$R41))=FALSE(),IF(ISERR(FIND(CONCATENATE(R$4,"++"),NieStac!$R41))=FALSE(),IF(ISERR(FIND(CONCATENATE(R$4,"+++"),NieStac!$R41))=FALSE(),"+++","++"),"+"),"+")," ")</f>
        <v xml:space="preserve"> </v>
      </c>
      <c r="S36" s="204" t="str">
        <f>IF(ISERR(FIND(S$4,NieStac!$R41))=FALSE(),IF(ISERR(FIND(CONCATENATE(S$4,"+"),NieStac!$R41))=FALSE(),IF(ISERR(FIND(CONCATENATE(S$4,"++"),NieStac!$R41))=FALSE(),IF(ISERR(FIND(CONCATENATE(S$4,"+++"),NieStac!$R41))=FALSE(),"+++","++"),"+"),"+")," ")</f>
        <v xml:space="preserve"> </v>
      </c>
      <c r="T36" s="206" t="str">
        <f>NieStac!C42</f>
        <v>Semestr 3:</v>
      </c>
      <c r="U36" s="204" t="str">
        <f>IF(ISERR(FIND(U$4,NieStac!$S42))=FALSE(),IF(ISERR(FIND(CONCATENATE(U$4,"+"),NieStac!$S42))=FALSE(),IF(ISERR(FIND(CONCATENATE(U$4,"++"),NieStac!$S42))=FALSE(),IF(ISERR(FIND(CONCATENATE(U$4,"+++"),NieStac!$S42))=FALSE(),"+++","++"),"+")," ")," ")</f>
        <v xml:space="preserve"> </v>
      </c>
      <c r="V36" s="204" t="str">
        <f>IF(ISERR(FIND(V$4,NieStac!$S42))=FALSE(),IF(ISERR(FIND(CONCATENATE(V$4,"+"),NieStac!$S42))=FALSE(),IF(ISERR(FIND(CONCATENATE(V$4,"++"),NieStac!$S42))=FALSE(),IF(ISERR(FIND(CONCATENATE(V$4,"+++"),NieStac!$S42))=FALSE(),"+++","++"),"+")," ")," ")</f>
        <v xml:space="preserve"> </v>
      </c>
      <c r="W36" s="204" t="str">
        <f>IF(ISERR(FIND(W$4,NieStac!$S42))=FALSE(),IF(ISERR(FIND(CONCATENATE(W$4,"+"),NieStac!$S42))=FALSE(),IF(ISERR(FIND(CONCATENATE(W$4,"++"),NieStac!$S42))=FALSE(),IF(ISERR(FIND(CONCATENATE(W$4,"+++"),NieStac!$S42))=FALSE(),"+++","++"),"+")," ")," ")</f>
        <v xml:space="preserve"> </v>
      </c>
      <c r="X36" s="204" t="str">
        <f>IF(ISERR(FIND(X$4,NieStac!$S42))=FALSE(),IF(ISERR(FIND(CONCATENATE(X$4,"+"),NieStac!$S42))=FALSE(),IF(ISERR(FIND(CONCATENATE(X$4,"++"),NieStac!$S42))=FALSE(),IF(ISERR(FIND(CONCATENATE(X$4,"+++"),NieStac!$S42))=FALSE(),"+++","++"),"+")," ")," ")</f>
        <v xml:space="preserve"> </v>
      </c>
      <c r="Y36" s="204" t="str">
        <f>IF(ISERR(FIND(Y$4,NieStac!$S42))=FALSE(),IF(ISERR(FIND(CONCATENATE(Y$4,"+"),NieStac!$S42))=FALSE(),IF(ISERR(FIND(CONCATENATE(Y$4,"++"),NieStac!$S42))=FALSE(),IF(ISERR(FIND(CONCATENATE(Y$4,"+++"),NieStac!$S42))=FALSE(),"+++","++"),"+")," ")," ")</f>
        <v xml:space="preserve"> </v>
      </c>
      <c r="Z36" s="204" t="str">
        <f>IF(ISERR(FIND(Z$4,NieStac!$S42))=FALSE(),IF(ISERR(FIND(CONCATENATE(Z$4,"+"),NieStac!$S42))=FALSE(),IF(ISERR(FIND(CONCATENATE(Z$4,"++"),NieStac!$S42))=FALSE(),IF(ISERR(FIND(CONCATENATE(Z$4,"+++"),NieStac!$S42))=FALSE(),"+++","++"),"+")," ")," ")</f>
        <v xml:space="preserve"> </v>
      </c>
      <c r="AA36" s="204" t="str">
        <f>IF(ISERR(FIND(AA$4,NieStac!$S42))=FALSE(),IF(ISERR(FIND(CONCATENATE(AA$4,"+"),NieStac!$S42))=FALSE(),IF(ISERR(FIND(CONCATENATE(AA$4,"++"),NieStac!$S42))=FALSE(),IF(ISERR(FIND(CONCATENATE(AA$4,"+++"),NieStac!$S42))=FALSE(),"+++","++"),"+")," ")," ")</f>
        <v xml:space="preserve"> </v>
      </c>
      <c r="AB36" s="204" t="str">
        <f>IF(ISERR(FIND(AB$4,NieStac!$S42))=FALSE(),IF(ISERR(FIND(CONCATENATE(AB$4,"+"),NieStac!$S42))=FALSE(),IF(ISERR(FIND(CONCATENATE(AB$4,"++"),NieStac!$S42))=FALSE(),IF(ISERR(FIND(CONCATENATE(AB$4,"+++"),NieStac!$S42))=FALSE(),"+++","++"),"+")," ")," ")</f>
        <v xml:space="preserve"> </v>
      </c>
      <c r="AC36" s="204" t="str">
        <f>IF(ISERR(FIND(AC$4,NieStac!$S42))=FALSE(),IF(ISERR(FIND(CONCATENATE(AC$4,"+"),NieStac!$S42))=FALSE(),IF(ISERR(FIND(CONCATENATE(AC$4,"++"),NieStac!$S42))=FALSE(),IF(ISERR(FIND(CONCATENATE(AC$4,"+++"),NieStac!$S42))=FALSE(),"+++","++"),"+")," ")," ")</f>
        <v xml:space="preserve"> </v>
      </c>
      <c r="AD36" s="204" t="str">
        <f>IF(ISERR(FIND(AD$4,NieStac!$S42))=FALSE(),IF(ISERR(FIND(CONCATENATE(AD$4,"+"),NieStac!$S42))=FALSE(),IF(ISERR(FIND(CONCATENATE(AD$4,"++"),NieStac!$S42))=FALSE(),IF(ISERR(FIND(CONCATENATE(AD$4,"+++"),NieStac!$S42))=FALSE(),"+++","++"),"+")," ")," ")</f>
        <v xml:space="preserve"> </v>
      </c>
      <c r="AE36" s="204" t="str">
        <f>IF(ISERR(FIND(AE$4,NieStac!$S42))=FALSE(),IF(ISERR(FIND(CONCATENATE(AE$4,"+"),NieStac!$S42))=FALSE(),IF(ISERR(FIND(CONCATENATE(AE$4,"++"),NieStac!$S42))=FALSE(),IF(ISERR(FIND(CONCATENATE(AE$4,"+++"),NieStac!$S42))=FALSE(),"+++","++"),"+")," ")," ")</f>
        <v xml:space="preserve"> </v>
      </c>
      <c r="AF36" s="204" t="str">
        <f>IF(ISERR(FIND(AF$4,NieStac!$S42))=FALSE(),IF(ISERR(FIND(CONCATENATE(AF$4,"+"),NieStac!$S42))=FALSE(),IF(ISERR(FIND(CONCATENATE(AF$4,"++"),NieStac!$S42))=FALSE(),IF(ISERR(FIND(CONCATENATE(AF$4,"+++"),NieStac!$S42))=FALSE(),"+++","++"),"+")," ")," ")</f>
        <v xml:space="preserve"> </v>
      </c>
      <c r="AG36" s="204" t="str">
        <f>IF(ISERR(FIND(AG$4,NieStac!$S42))=FALSE(),IF(ISERR(FIND(CONCATENATE(AG$4,"+"),NieStac!$S42))=FALSE(),IF(ISERR(FIND(CONCATENATE(AG$4,"++"),NieStac!$S42))=FALSE(),IF(ISERR(FIND(CONCATENATE(AG$4,"+++"),NieStac!$S42))=FALSE(),"+++","++"),"+")," ")," ")</f>
        <v xml:space="preserve"> </v>
      </c>
      <c r="AH36" s="204" t="str">
        <f>IF(ISERR(FIND(AH$4,NieStac!$S42))=FALSE(),IF(ISERR(FIND(CONCATENATE(AH$4,"+"),NieStac!$S42))=FALSE(),IF(ISERR(FIND(CONCATENATE(AH$4,"++"),NieStac!$S42))=FALSE(),IF(ISERR(FIND(CONCATENATE(AH$4,"+++"),NieStac!$S42))=FALSE(),"+++","++"),"+")," ")," ")</f>
        <v xml:space="preserve"> </v>
      </c>
      <c r="AI36" s="204" t="str">
        <f>IF(ISERR(FIND(AI$4,NieStac!$S42))=FALSE(),IF(ISERR(FIND(CONCATENATE(AI$4,"+"),NieStac!$S42))=FALSE(),IF(ISERR(FIND(CONCATENATE(AI$4,"++"),NieStac!$S42))=FALSE(),IF(ISERR(FIND(CONCATENATE(AI$4,"+++"),NieStac!$S42))=FALSE(),"+++","++"),"+")," ")," ")</f>
        <v xml:space="preserve"> </v>
      </c>
      <c r="AJ36" s="204" t="str">
        <f>IF(ISERR(FIND(AJ$4,NieStac!$S42))=FALSE(),IF(ISERR(FIND(CONCATENATE(AJ$4,"+"),NieStac!$S42))=FALSE(),IF(ISERR(FIND(CONCATENATE(AJ$4,"++"),NieStac!$S42))=FALSE(),IF(ISERR(FIND(CONCATENATE(AJ$4,"+++"),NieStac!$S42))=FALSE(),"+++","++"),"+")," ")," ")</f>
        <v xml:space="preserve"> </v>
      </c>
      <c r="AK36" s="204" t="str">
        <f>IF(ISERR(FIND(AK$4,NieStac!$S42))=FALSE(),IF(ISERR(FIND(CONCATENATE(AK$4,"+"),NieStac!$S42))=FALSE(),IF(ISERR(FIND(CONCATENATE(AK$4,"++"),NieStac!$S42))=FALSE(),IF(ISERR(FIND(CONCATENATE(AK$4,"+++"),NieStac!$S42))=FALSE(),"+++","++"),"+")," ")," ")</f>
        <v xml:space="preserve"> </v>
      </c>
      <c r="AL36" s="204" t="str">
        <f>IF(ISERR(FIND(AL$4,NieStac!$S42))=FALSE(),IF(ISERR(FIND(CONCATENATE(AL$4,"+"),NieStac!$S42))=FALSE(),IF(ISERR(FIND(CONCATENATE(AL$4,"++"),NieStac!$S42))=FALSE(),IF(ISERR(FIND(CONCATENATE(AL$4,"+++"),NieStac!$S42))=FALSE(),"+++","++"),"+")," ")," ")</f>
        <v xml:space="preserve"> </v>
      </c>
      <c r="AM36" s="204" t="str">
        <f>IF(ISERR(FIND(AM$4,NieStac!$S42))=FALSE(),IF(ISERR(FIND(CONCATENATE(AM$4,"+"),NieStac!$S42))=FALSE(),IF(ISERR(FIND(CONCATENATE(AM$4,"++"),NieStac!$S42))=FALSE(),IF(ISERR(FIND(CONCATENATE(AM$4,"+++"),NieStac!$S42))=FALSE(),"+++","++"),"+")," ")," ")</f>
        <v xml:space="preserve"> </v>
      </c>
      <c r="AN36" s="204" t="str">
        <f>IF(ISERR(FIND(AN$4,NieStac!$S42))=FALSE(),IF(ISERR(FIND(CONCATENATE(AN$4,"+"),NieStac!$S42))=FALSE(),IF(ISERR(FIND(CONCATENATE(AN$4,"++"),NieStac!$S42))=FALSE(),IF(ISERR(FIND(CONCATENATE(AN$4,"+++"),NieStac!$S42))=FALSE(),"+++","++"),"+")," ")," ")</f>
        <v xml:space="preserve"> </v>
      </c>
      <c r="AO36" s="204" t="str">
        <f>IF(ISERR(FIND(AO$4,NieStac!$S42))=FALSE(),IF(ISERR(FIND(CONCATENATE(AO$4,"+"),NieStac!$S42))=FALSE(),IF(ISERR(FIND(CONCATENATE(AO$4,"++"),NieStac!$S42))=FALSE(),IF(ISERR(FIND(CONCATENATE(AO$4,"+++"),NieStac!$S42))=FALSE(),"+++","++"),"+")," ")," ")</f>
        <v xml:space="preserve"> </v>
      </c>
      <c r="AP36" s="204" t="str">
        <f>IF(ISERR(FIND(AP$4,NieStac!$S42))=FALSE(),IF(ISERR(FIND(CONCATENATE(AP$4,"+"),NieStac!$S42))=FALSE(),IF(ISERR(FIND(CONCATENATE(AP$4,"++"),NieStac!$S42))=FALSE(),IF(ISERR(FIND(CONCATENATE(AP$4,"+++"),NieStac!$S42))=FALSE(),"+++","++"),"+")," ")," ")</f>
        <v xml:space="preserve"> </v>
      </c>
      <c r="AQ36" s="204" t="str">
        <f>IF(ISERR(FIND(AQ$4,NieStac!$S42))=FALSE(),IF(ISERR(FIND(CONCATENATE(AQ$4,"+"),NieStac!$S42))=FALSE(),IF(ISERR(FIND(CONCATENATE(AQ$4,"++"),NieStac!$S42))=FALSE(),IF(ISERR(FIND(CONCATENATE(AQ$4,"+++"),NieStac!$S42))=FALSE(),"+++","++"),"+")," ")," ")</f>
        <v xml:space="preserve"> </v>
      </c>
      <c r="AR36" s="204" t="str">
        <f>IF(ISERR(FIND(AR$4,NieStac!$S42))=FALSE(),IF(ISERR(FIND(CONCATENATE(AR$4,"+"),NieStac!$S42))=FALSE(),IF(ISERR(FIND(CONCATENATE(AR$4,"++"),NieStac!$S42))=FALSE(),IF(ISERR(FIND(CONCATENATE(AR$4,"+++"),NieStac!$S42))=FALSE(),"+++","++"),"+")," ")," ")</f>
        <v xml:space="preserve"> </v>
      </c>
      <c r="AS36" s="204" t="str">
        <f>IF(ISERR(FIND(AS$4,NieStac!$S42))=FALSE(),IF(ISERR(FIND(CONCATENATE(AS$4,"+"),NieStac!$S42))=FALSE(),IF(ISERR(FIND(CONCATENATE(AS$4,"++"),NieStac!$S42))=FALSE(),IF(ISERR(FIND(CONCATENATE(AS$4,"+++"),NieStac!$S42))=FALSE(),"+++","++"),"+")," ")," ")</f>
        <v xml:space="preserve"> </v>
      </c>
      <c r="AT36" s="204" t="str">
        <f>IF(ISERR(FIND(AT$4,NieStac!$S42))=FALSE(),IF(ISERR(FIND(CONCATENATE(AT$4,"+"),NieStac!$S42))=FALSE(),IF(ISERR(FIND(CONCATENATE(AT$4,"++"),NieStac!$S42))=FALSE(),IF(ISERR(FIND(CONCATENATE(AT$4,"+++"),NieStac!$S42))=FALSE(),"+++","++"),"+")," ")," ")</f>
        <v xml:space="preserve"> </v>
      </c>
      <c r="AU36" s="204" t="str">
        <f>IF(ISERR(FIND(AU$4,NieStac!$S42))=FALSE(),IF(ISERR(FIND(CONCATENATE(AU$4,"+"),NieStac!$S42))=FALSE(),IF(ISERR(FIND(CONCATENATE(AU$4,"++"),NieStac!$S42))=FALSE(),IF(ISERR(FIND(CONCATENATE(AU$4,"+++"),NieStac!$S42))=FALSE(),"+++","++"),"+")," ")," ")</f>
        <v xml:space="preserve"> </v>
      </c>
      <c r="AV36" s="206" t="str">
        <f>NieStac!C42</f>
        <v>Semestr 3:</v>
      </c>
      <c r="AW36" s="204" t="str">
        <f>IF(ISERR(FIND(AW$4,NieStac!$T42))=FALSE(),IF(ISERR(FIND(CONCATENATE(AW$4,"+"),NieStac!$T42))=FALSE(),IF(ISERR(FIND(CONCATENATE(AW$4,"++"),NieStac!$T42))=FALSE(),IF(ISERR(FIND(CONCATENATE(AW$4,"+++"),NieStac!$T42))=FALSE(),"+++","++"),"+")," ")," ")</f>
        <v xml:space="preserve"> </v>
      </c>
      <c r="AX36" s="204" t="str">
        <f>IF(ISERR(FIND(AX$4,NieStac!$T42))=FALSE(),IF(ISERR(FIND(CONCATENATE(AX$4,"+"),NieStac!$T42))=FALSE(),IF(ISERR(FIND(CONCATENATE(AX$4,"++"),NieStac!$T42))=FALSE(),IF(ISERR(FIND(CONCATENATE(AX$4,"+++"),NieStac!$T42))=FALSE(),"+++","++"),"+")," ")," ")</f>
        <v xml:space="preserve"> </v>
      </c>
      <c r="AY36" s="204" t="str">
        <f>IF(ISERR(FIND(AY$4,NieStac!$T42))=FALSE(),IF(ISERR(FIND(CONCATENATE(AY$4,"+"),NieStac!$T42))=FALSE(),IF(ISERR(FIND(CONCATENATE(AY$4,"++"),NieStac!$T42))=FALSE(),IF(ISERR(FIND(CONCATENATE(AY$4,"+++"),NieStac!$T42))=FALSE(),"+++","++"),"+")," ")," ")</f>
        <v xml:space="preserve"> </v>
      </c>
      <c r="AZ36" s="204" t="str">
        <f>IF(ISERR(FIND(AZ$4,NieStac!$T42))=FALSE(),IF(ISERR(FIND(CONCATENATE(AZ$4,"+"),NieStac!$T42))=FALSE(),IF(ISERR(FIND(CONCATENATE(AZ$4,"++"),NieStac!$T42))=FALSE(),IF(ISERR(FIND(CONCATENATE(AZ$4,"+++"),NieStac!$T42))=FALSE(),"+++","++"),"+")," ")," ")</f>
        <v xml:space="preserve"> </v>
      </c>
      <c r="BA36" s="204" t="str">
        <f>IF(ISERR(FIND(BA$4,NieStac!$T42))=FALSE(),IF(ISERR(FIND(CONCATENATE(BA$4,"+"),NieStac!$T42))=FALSE(),IF(ISERR(FIND(CONCATENATE(BA$4,"++"),NieStac!$T42))=FALSE(),IF(ISERR(FIND(CONCATENATE(BA$4,"+++"),NieStac!$T42))=FALSE(),"+++","++"),"+")," ")," ")</f>
        <v xml:space="preserve"> </v>
      </c>
      <c r="BB36" s="204" t="str">
        <f>IF(ISERR(FIND(BB$4,NieStac!$T42))=FALSE(),IF(ISERR(FIND(CONCATENATE(BB$4,"+"),NieStac!$T42))=FALSE(),IF(ISERR(FIND(CONCATENATE(BB$4,"++"),NieStac!$T42))=FALSE(),IF(ISERR(FIND(CONCATENATE(BB$4,"+++"),NieStac!$T42))=FALSE(),"+++","++"),"+")," ")," ")</f>
        <v xml:space="preserve"> </v>
      </c>
      <c r="BC36" s="204" t="str">
        <f>IF(ISERR(FIND(BC$4,NieStac!$T42))=0,IF(ISERR(FIND(CONCATENATE(BC$4,"+"),NieStac!$T42))=0,IF(ISERR(FIND(CONCATENATE(BC$4,"++"),NieStac!$T42))=0,IF(ISERR(FIND(CONCATENATE(BC$4,"+++"),NieStac!$T42))=0,"+++","++"),"+"),"-"),"-")</f>
        <v>-</v>
      </c>
      <c r="BD36" s="204"/>
      <c r="BE36" s="204"/>
    </row>
    <row r="37" spans="1:57" ht="12.75" hidden="1" customHeight="1">
      <c r="A37" s="203" t="str">
        <f>NieStac!C43</f>
        <v>Moduł kształcenia</v>
      </c>
      <c r="B37" s="204" t="str">
        <f>IF(ISERR(FIND(B$4,NieStac!$R42))=FALSE(),IF(ISERR(FIND(CONCATENATE(B$4,"+"),NieStac!$R42))=FALSE(),IF(ISERR(FIND(CONCATENATE(B$4,"++"),NieStac!$R42))=FALSE(),IF(ISERR(FIND(CONCATENATE(B$4,"+++"),NieStac!$R42))=FALSE(),"+++","++"),"+"),"+")," ")</f>
        <v xml:space="preserve"> </v>
      </c>
      <c r="C37" s="204" t="str">
        <f>IF(ISERR(FIND(C$4,NieStac!$R42))=FALSE(),IF(ISERR(FIND(CONCATENATE(C$4,"+"),NieStac!$R42))=FALSE(),IF(ISERR(FIND(CONCATENATE(C$4,"++"),NieStac!$R42))=FALSE(),IF(ISERR(FIND(CONCATENATE(C$4,"+++"),NieStac!$R42))=FALSE(),"+++","++"),"+"),"+")," ")</f>
        <v xml:space="preserve"> </v>
      </c>
      <c r="D37" s="204" t="str">
        <f>IF(ISERR(FIND(D$4,NieStac!$R42))=FALSE(),IF(ISERR(FIND(CONCATENATE(D$4,"+"),NieStac!$R42))=FALSE(),IF(ISERR(FIND(CONCATENATE(D$4,"++"),NieStac!$R42))=FALSE(),IF(ISERR(FIND(CONCATENATE(D$4,"+++"),NieStac!$R42))=FALSE(),"+++","++"),"+"),"+")," ")</f>
        <v xml:space="preserve"> </v>
      </c>
      <c r="E37" s="204" t="str">
        <f>IF(ISERR(FIND(E$4,NieStac!$R42))=FALSE(),IF(ISERR(FIND(CONCATENATE(E$4,"+"),NieStac!$R42))=FALSE(),IF(ISERR(FIND(CONCATENATE(E$4,"++"),NieStac!$R42))=FALSE(),IF(ISERR(FIND(CONCATENATE(E$4,"+++"),NieStac!$R42))=FALSE(),"+++","++"),"+"),"+")," ")</f>
        <v xml:space="preserve"> </v>
      </c>
      <c r="F37" s="204" t="str">
        <f>IF(ISERR(FIND(F$4,NieStac!$R42))=FALSE(),IF(ISERR(FIND(CONCATENATE(F$4,"+"),NieStac!$R42))=FALSE(),IF(ISERR(FIND(CONCATENATE(F$4,"++"),NieStac!$R42))=FALSE(),IF(ISERR(FIND(CONCATENATE(F$4,"+++"),NieStac!$R42))=FALSE(),"+++","++"),"+"),"+")," ")</f>
        <v xml:space="preserve"> </v>
      </c>
      <c r="G37" s="204" t="str">
        <f>IF(ISERR(FIND(G$4,NieStac!$R42))=FALSE(),IF(ISERR(FIND(CONCATENATE(G$4,"+"),NieStac!$R42))=FALSE(),IF(ISERR(FIND(CONCATENATE(G$4,"++"),NieStac!$R42))=FALSE(),IF(ISERR(FIND(CONCATENATE(G$4,"+++"),NieStac!$R42))=FALSE(),"+++","++"),"+"),"+")," ")</f>
        <v xml:space="preserve"> </v>
      </c>
      <c r="H37" s="204" t="str">
        <f>IF(ISERR(FIND(H$4,NieStac!$R42))=FALSE(),IF(ISERR(FIND(CONCATENATE(H$4,"+"),NieStac!$R42))=FALSE(),IF(ISERR(FIND(CONCATENATE(H$4,"++"),NieStac!$R42))=FALSE(),IF(ISERR(FIND(CONCATENATE(H$4,"+++"),NieStac!$R42))=FALSE(),"+++","++"),"+"),"+")," ")</f>
        <v xml:space="preserve"> </v>
      </c>
      <c r="I37" s="204" t="str">
        <f>IF(ISERR(FIND(I$4,NieStac!$R42))=FALSE(),IF(ISERR(FIND(CONCATENATE(I$4,"+"),NieStac!$R42))=FALSE(),IF(ISERR(FIND(CONCATENATE(I$4,"++"),NieStac!$R42))=FALSE(),IF(ISERR(FIND(CONCATENATE(I$4,"+++"),NieStac!$R42))=FALSE(),"+++","++"),"+"),"+")," ")</f>
        <v xml:space="preserve"> </v>
      </c>
      <c r="J37" s="204" t="str">
        <f>IF(ISERR(FIND(J$4,NieStac!$R42))=FALSE(),IF(ISERR(FIND(CONCATENATE(J$4,"+"),NieStac!$R42))=FALSE(),IF(ISERR(FIND(CONCATENATE(J$4,"++"),NieStac!$R42))=FALSE(),IF(ISERR(FIND(CONCATENATE(J$4,"+++"),NieStac!$R42))=FALSE(),"+++","++"),"+"),"+")," ")</f>
        <v xml:space="preserve"> </v>
      </c>
      <c r="K37" s="204" t="str">
        <f>IF(ISERR(FIND(K$4,NieStac!$R42))=FALSE(),IF(ISERR(FIND(CONCATENATE(K$4,"+"),NieStac!$R42))=FALSE(),IF(ISERR(FIND(CONCATENATE(K$4,"++"),NieStac!$R42))=FALSE(),IF(ISERR(FIND(CONCATENATE(K$4,"+++"),NieStac!$R42))=FALSE(),"+++","++"),"+"),"+")," ")</f>
        <v xml:space="preserve"> </v>
      </c>
      <c r="L37" s="204" t="str">
        <f>IF(ISERR(FIND(L$4,NieStac!$R42))=FALSE(),IF(ISERR(FIND(CONCATENATE(L$4,"+"),NieStac!$R42))=FALSE(),IF(ISERR(FIND(CONCATENATE(L$4,"++"),NieStac!$R42))=FALSE(),IF(ISERR(FIND(CONCATENATE(L$4,"+++"),NieStac!$R42))=FALSE(),"+++","++"),"+"),"+")," ")</f>
        <v xml:space="preserve"> </v>
      </c>
      <c r="M37" s="204" t="str">
        <f>IF(ISERR(FIND(M$4,NieStac!$R42))=FALSE(),IF(ISERR(FIND(CONCATENATE(M$4,"+"),NieStac!$R42))=FALSE(),IF(ISERR(FIND(CONCATENATE(M$4,"++"),NieStac!$R42))=FALSE(),IF(ISERR(FIND(CONCATENATE(M$4,"+++"),NieStac!$R42))=FALSE(),"+++","++"),"+"),"+")," ")</f>
        <v xml:space="preserve"> </v>
      </c>
      <c r="N37" s="204" t="str">
        <f>IF(ISERR(FIND(N$4,NieStac!$R42))=FALSE(),IF(ISERR(FIND(CONCATENATE(N$4,"+"),NieStac!$R42))=FALSE(),IF(ISERR(FIND(CONCATENATE(N$4,"++"),NieStac!$R42))=FALSE(),IF(ISERR(FIND(CONCATENATE(N$4,"+++"),NieStac!$R42))=FALSE(),"+++","++"),"+"),"+")," ")</f>
        <v xml:space="preserve"> </v>
      </c>
      <c r="O37" s="204" t="str">
        <f>IF(ISERR(FIND(O$4,NieStac!$R42))=FALSE(),IF(ISERR(FIND(CONCATENATE(O$4,"+"),NieStac!$R42))=FALSE(),IF(ISERR(FIND(CONCATENATE(O$4,"++"),NieStac!$R42))=FALSE(),IF(ISERR(FIND(CONCATENATE(O$4,"+++"),NieStac!$R42))=FALSE(),"+++","++"),"+"),"+")," ")</f>
        <v xml:space="preserve"> </v>
      </c>
      <c r="P37" s="204" t="str">
        <f>IF(ISERR(FIND(P$4,NieStac!$R42))=FALSE(),IF(ISERR(FIND(CONCATENATE(P$4,"+"),NieStac!$R42))=FALSE(),IF(ISERR(FIND(CONCATENATE(P$4,"++"),NieStac!$R42))=FALSE(),IF(ISERR(FIND(CONCATENATE(P$4,"+++"),NieStac!$R42))=FALSE(),"+++","++"),"+"),"+")," ")</f>
        <v xml:space="preserve"> </v>
      </c>
      <c r="Q37" s="204" t="str">
        <f>IF(ISERR(FIND(Q$4,NieStac!$R42))=FALSE(),IF(ISERR(FIND(CONCATENATE(Q$4,"+"),NieStac!$R42))=FALSE(),IF(ISERR(FIND(CONCATENATE(Q$4,"++"),NieStac!$R42))=FALSE(),IF(ISERR(FIND(CONCATENATE(Q$4,"+++"),NieStac!$R42))=FALSE(),"+++","++"),"+"),"+")," ")</f>
        <v xml:space="preserve"> </v>
      </c>
      <c r="R37" s="204" t="str">
        <f>IF(ISERR(FIND(R$4,NieStac!$R42))=FALSE(),IF(ISERR(FIND(CONCATENATE(R$4,"+"),NieStac!$R42))=FALSE(),IF(ISERR(FIND(CONCATENATE(R$4,"++"),NieStac!$R42))=FALSE(),IF(ISERR(FIND(CONCATENATE(R$4,"+++"),NieStac!$R42))=FALSE(),"+++","++"),"+"),"+")," ")</f>
        <v xml:space="preserve"> </v>
      </c>
      <c r="S37" s="204" t="str">
        <f>IF(ISERR(FIND(S$4,NieStac!$R42))=FALSE(),IF(ISERR(FIND(CONCATENATE(S$4,"+"),NieStac!$R42))=FALSE(),IF(ISERR(FIND(CONCATENATE(S$4,"++"),NieStac!$R42))=FALSE(),IF(ISERR(FIND(CONCATENATE(S$4,"+++"),NieStac!$R42))=FALSE(),"+++","++"),"+"),"+")," ")</f>
        <v xml:space="preserve"> </v>
      </c>
      <c r="T37" s="205" t="str">
        <f>NieStac!C43</f>
        <v>Moduł kształcenia</v>
      </c>
      <c r="U37" s="204" t="str">
        <f>IF(ISERR(FIND(U$4,NieStac!$S43))=FALSE(),IF(ISERR(FIND(CONCATENATE(U$4,"+"),NieStac!$S43))=FALSE(),IF(ISERR(FIND(CONCATENATE(U$4,"++"),NieStac!$S43))=FALSE(),IF(ISERR(FIND(CONCATENATE(U$4,"+++"),NieStac!$S43))=FALSE(),"+++","++"),"+"),"-"),"-")</f>
        <v>-</v>
      </c>
      <c r="V37" s="204" t="str">
        <f>IF(ISERR(FIND(V$4,NieStac!$S43))=FALSE(),IF(ISERR(FIND(CONCATENATE(V$4,"+"),NieStac!$S43))=FALSE(),IF(ISERR(FIND(CONCATENATE(V$4,"++"),NieStac!$S43))=FALSE(),IF(ISERR(FIND(CONCATENATE(V$4,"+++"),NieStac!$S43))=FALSE(),"+++","++"),"+"),"-"),"-")</f>
        <v>-</v>
      </c>
      <c r="W37" s="204" t="str">
        <f>IF(ISERR(FIND(W$4,NieStac!$S43))=FALSE(),IF(ISERR(FIND(CONCATENATE(W$4,"+"),NieStac!$S43))=FALSE(),IF(ISERR(FIND(CONCATENATE(W$4,"++"),NieStac!$S43))=FALSE(),IF(ISERR(FIND(CONCATENATE(W$4,"+++"),NieStac!$S43))=FALSE(),"+++","++"),"+"),"-"),"-")</f>
        <v>-</v>
      </c>
      <c r="X37" s="204" t="str">
        <f>IF(ISERR(FIND(X$4,NieStac!$S43))=FALSE(),IF(ISERR(FIND(CONCATENATE(X$4,"+"),NieStac!$S43))=FALSE(),IF(ISERR(FIND(CONCATENATE(X$4,"++"),NieStac!$S43))=FALSE(),IF(ISERR(FIND(CONCATENATE(X$4,"+++"),NieStac!$S43))=FALSE(),"+++","++"),"+"),"-"),"-")</f>
        <v>-</v>
      </c>
      <c r="Y37" s="204" t="str">
        <f>IF(ISERR(FIND(Y$4,NieStac!$S43))=FALSE(),IF(ISERR(FIND(CONCATENATE(Y$4,"+"),NieStac!$S43))=FALSE(),IF(ISERR(FIND(CONCATENATE(Y$4,"++"),NieStac!$S43))=FALSE(),IF(ISERR(FIND(CONCATENATE(Y$4,"+++"),NieStac!$S43))=FALSE(),"+++","++"),"+"),"-"),"-")</f>
        <v>-</v>
      </c>
      <c r="Z37" s="204" t="str">
        <f>IF(ISERR(FIND(Z$4,NieStac!$S43))=FALSE(),IF(ISERR(FIND(CONCATENATE(Z$4,"+"),NieStac!$S43))=FALSE(),IF(ISERR(FIND(CONCATENATE(Z$4,"++"),NieStac!$S43))=FALSE(),IF(ISERR(FIND(CONCATENATE(Z$4,"+++"),NieStac!$S43))=FALSE(),"+++","++"),"+"),"-"),"-")</f>
        <v>-</v>
      </c>
      <c r="AA37" s="204" t="str">
        <f>IF(ISERR(FIND(AA$4,NieStac!$S43))=FALSE(),IF(ISERR(FIND(CONCATENATE(AA$4,"+"),NieStac!$S43))=FALSE(),IF(ISERR(FIND(CONCATENATE(AA$4,"++"),NieStac!$S43))=FALSE(),IF(ISERR(FIND(CONCATENATE(AA$4,"+++"),NieStac!$S43))=FALSE(),"+++","++"),"+"),"-"),"-")</f>
        <v>-</v>
      </c>
      <c r="AB37" s="204" t="str">
        <f>IF(ISERR(FIND(AB$4,NieStac!$S43))=FALSE(),IF(ISERR(FIND(CONCATENATE(AB$4,"+"),NieStac!$S43))=FALSE(),IF(ISERR(FIND(CONCATENATE(AB$4,"++"),NieStac!$S43))=FALSE(),IF(ISERR(FIND(CONCATENATE(AB$4,"+++"),NieStac!$S43))=FALSE(),"+++","++"),"+"),"-"),"-")</f>
        <v>-</v>
      </c>
      <c r="AC37" s="204" t="str">
        <f>IF(ISERR(FIND(AC$4,NieStac!$S43))=FALSE(),IF(ISERR(FIND(CONCATENATE(AC$4,"+"),NieStac!$S43))=FALSE(),IF(ISERR(FIND(CONCATENATE(AC$4,"++"),NieStac!$S43))=FALSE(),IF(ISERR(FIND(CONCATENATE(AC$4,"+++"),NieStac!$S43))=FALSE(),"+++","++"),"+"),"-"),"-")</f>
        <v>-</v>
      </c>
      <c r="AD37" s="204" t="str">
        <f>IF(ISERR(FIND(AD$4,NieStac!$S43))=FALSE(),IF(ISERR(FIND(CONCATENATE(AD$4,"+"),NieStac!$S43))=FALSE(),IF(ISERR(FIND(CONCATENATE(AD$4,"++"),NieStac!$S43))=FALSE(),IF(ISERR(FIND(CONCATENATE(AD$4,"+++"),NieStac!$S43))=FALSE(),"+++","++"),"+"),"-"),"-")</f>
        <v>-</v>
      </c>
      <c r="AE37" s="204" t="str">
        <f>IF(ISERR(FIND(AE$4,NieStac!$S43))=FALSE(),IF(ISERR(FIND(CONCATENATE(AE$4,"+"),NieStac!$S43))=FALSE(),IF(ISERR(FIND(CONCATENATE(AE$4,"++"),NieStac!$S43))=FALSE(),IF(ISERR(FIND(CONCATENATE(AE$4,"+++"),NieStac!$S43))=FALSE(),"+++","++"),"+"),"-"),"-")</f>
        <v>-</v>
      </c>
      <c r="AF37" s="204" t="str">
        <f>IF(ISERR(FIND(AF$4,NieStac!$S43))=FALSE(),IF(ISERR(FIND(CONCATENATE(AF$4,"+"),NieStac!$S43))=FALSE(),IF(ISERR(FIND(CONCATENATE(AF$4,"++"),NieStac!$S43))=FALSE(),IF(ISERR(FIND(CONCATENATE(AF$4,"+++"),NieStac!$S43))=FALSE(),"+++","++"),"+"),"-"),"-")</f>
        <v>-</v>
      </c>
      <c r="AG37" s="204" t="str">
        <f>IF(ISERR(FIND(AG$4,NieStac!$S43))=FALSE(),IF(ISERR(FIND(CONCATENATE(AG$4,"+"),NieStac!$S43))=FALSE(),IF(ISERR(FIND(CONCATENATE(AG$4,"++"),NieStac!$S43))=FALSE(),IF(ISERR(FIND(CONCATENATE(AG$4,"+++"),NieStac!$S43))=FALSE(),"+++","++"),"+"),"-"),"-")</f>
        <v>-</v>
      </c>
      <c r="AH37" s="204" t="str">
        <f>IF(ISERR(FIND(AH$4,NieStac!$S43))=FALSE(),IF(ISERR(FIND(CONCATENATE(AH$4,"+"),NieStac!$S43))=FALSE(),IF(ISERR(FIND(CONCATENATE(AH$4,"++"),NieStac!$S43))=FALSE(),IF(ISERR(FIND(CONCATENATE(AH$4,"+++"),NieStac!$S43))=FALSE(),"+++","++"),"+"),"-"),"-")</f>
        <v>-</v>
      </c>
      <c r="AI37" s="204" t="str">
        <f>IF(ISERR(FIND(AI$4,NieStac!$S43))=FALSE(),IF(ISERR(FIND(CONCATENATE(AI$4,"+"),NieStac!$S43))=FALSE(),IF(ISERR(FIND(CONCATENATE(AI$4,"++"),NieStac!$S43))=FALSE(),IF(ISERR(FIND(CONCATENATE(AI$4,"+++"),NieStac!$S43))=FALSE(),"+++","++"),"+"),"-"),"-")</f>
        <v>-</v>
      </c>
      <c r="AJ37" s="204" t="str">
        <f>IF(ISERR(FIND(AJ$4,NieStac!$S43))=FALSE(),IF(ISERR(FIND(CONCATENATE(AJ$4,"+"),NieStac!$S43))=FALSE(),IF(ISERR(FIND(CONCATENATE(AJ$4,"++"),NieStac!$S43))=FALSE(),IF(ISERR(FIND(CONCATENATE(AJ$4,"+++"),NieStac!$S43))=FALSE(),"+++","++"),"+"),"-"),"-")</f>
        <v>-</v>
      </c>
      <c r="AK37" s="204" t="str">
        <f>IF(ISERR(FIND(AK$4,NieStac!$S43))=FALSE(),IF(ISERR(FIND(CONCATENATE(AK$4,"+"),NieStac!$S43))=FALSE(),IF(ISERR(FIND(CONCATENATE(AK$4,"++"),NieStac!$S43))=FALSE(),IF(ISERR(FIND(CONCATENATE(AK$4,"+++"),NieStac!$S43))=FALSE(),"+++","++"),"+"),"-"),"-")</f>
        <v>-</v>
      </c>
      <c r="AL37" s="204" t="str">
        <f>IF(ISERR(FIND(AL$4,NieStac!$S43))=FALSE(),IF(ISERR(FIND(CONCATENATE(AL$4,"+"),NieStac!$S43))=FALSE(),IF(ISERR(FIND(CONCATENATE(AL$4,"++"),NieStac!$S43))=FALSE(),IF(ISERR(FIND(CONCATENATE(AL$4,"+++"),NieStac!$S43))=FALSE(),"+++","++"),"+"),"-"),"-")</f>
        <v>-</v>
      </c>
      <c r="AM37" s="204" t="str">
        <f>IF(ISERR(FIND(AM$4,NieStac!$S43))=FALSE(),IF(ISERR(FIND(CONCATENATE(AM$4,"+"),NieStac!$S43))=FALSE(),IF(ISERR(FIND(CONCATENATE(AM$4,"++"),NieStac!$S43))=FALSE(),IF(ISERR(FIND(CONCATENATE(AM$4,"+++"),NieStac!$S43))=FALSE(),"+++","++"),"+"),"-"),"-")</f>
        <v>-</v>
      </c>
      <c r="AN37" s="204" t="str">
        <f>IF(ISERR(FIND(AN$4,NieStac!$S43))=FALSE(),IF(ISERR(FIND(CONCATENATE(AN$4,"+"),NieStac!$S43))=FALSE(),IF(ISERR(FIND(CONCATENATE(AN$4,"++"),NieStac!$S43))=FALSE(),IF(ISERR(FIND(CONCATENATE(AN$4,"+++"),NieStac!$S43))=FALSE(),"+++","++"),"+"),"-"),"-")</f>
        <v>-</v>
      </c>
      <c r="AO37" s="204" t="str">
        <f>IF(ISERR(FIND(AO$4,NieStac!$S43))=FALSE(),IF(ISERR(FIND(CONCATENATE(AO$4,"+"),NieStac!$S43))=FALSE(),IF(ISERR(FIND(CONCATENATE(AO$4,"++"),NieStac!$S43))=FALSE(),IF(ISERR(FIND(CONCATENATE(AO$4,"+++"),NieStac!$S43))=FALSE(),"+++","++"),"+"),"-"),"-")</f>
        <v>-</v>
      </c>
      <c r="AP37" s="204" t="str">
        <f>IF(ISERR(FIND(AP$4,NieStac!$S43))=FALSE(),IF(ISERR(FIND(CONCATENATE(AP$4,"+"),NieStac!$S43))=FALSE(),IF(ISERR(FIND(CONCATENATE(AP$4,"++"),NieStac!$S43))=FALSE(),IF(ISERR(FIND(CONCATENATE(AP$4,"+++"),NieStac!$S43))=FALSE(),"+++","++"),"+"),"-"),"-")</f>
        <v>-</v>
      </c>
      <c r="AQ37" s="204" t="str">
        <f>IF(ISERR(FIND(AQ$4,NieStac!$S43))=FALSE(),IF(ISERR(FIND(CONCATENATE(AQ$4,"+"),NieStac!$S43))=FALSE(),IF(ISERR(FIND(CONCATENATE(AQ$4,"++"),NieStac!$S43))=FALSE(),IF(ISERR(FIND(CONCATENATE(AQ$4,"+++"),NieStac!$S43))=FALSE(),"+++","++"),"+"),"-"),"-")</f>
        <v>-</v>
      </c>
      <c r="AR37" s="204"/>
      <c r="AS37" s="204"/>
      <c r="AT37" s="204"/>
      <c r="AU37" s="204"/>
      <c r="AV37" s="205" t="str">
        <f>NieStac!C43</f>
        <v>Moduł kształcenia</v>
      </c>
      <c r="AW37" s="204" t="str">
        <f>IF(ISERR(FIND(AW$4,NieStac!$T43))=FALSE(),IF(ISERR(FIND(CONCATENATE(AW$4,"+"),NieStac!$T43))=FALSE(),IF(ISERR(FIND(CONCATENATE(AW$4,"++"),NieStac!$T43))=FALSE(),IF(ISERR(FIND(CONCATENATE(AW$4,"+++"),NieStac!$T43))=FALSE(),"+++","++"),"+"),"-"),"-")</f>
        <v>-</v>
      </c>
      <c r="AX37" s="204" t="str">
        <f>IF(ISERR(FIND(AX$4,NieStac!$T43))=FALSE(),IF(ISERR(FIND(CONCATENATE(AX$4,"+"),NieStac!$T43))=FALSE(),IF(ISERR(FIND(CONCATENATE(AX$4,"++"),NieStac!$T43))=FALSE(),IF(ISERR(FIND(CONCATENATE(AX$4,"+++"),NieStac!$T43))=FALSE(),"+++","++"),"+"),"-"),"-")</f>
        <v>-</v>
      </c>
      <c r="AY37" s="204" t="str">
        <f>IF(ISERR(FIND(AY$4,NieStac!$T43))=FALSE(),IF(ISERR(FIND(CONCATENATE(AY$4,"+"),NieStac!$T43))=FALSE(),IF(ISERR(FIND(CONCATENATE(AY$4,"++"),NieStac!$T43))=FALSE(),IF(ISERR(FIND(CONCATENATE(AY$4,"+++"),NieStac!$T43))=FALSE(),"+++","++"),"+"),"-"),"-")</f>
        <v>-</v>
      </c>
      <c r="AZ37" s="204" t="str">
        <f>IF(ISERR(FIND(AZ$4,NieStac!$T43))=FALSE(),IF(ISERR(FIND(CONCATENATE(AZ$4,"+"),NieStac!$T43))=FALSE(),IF(ISERR(FIND(CONCATENATE(AZ$4,"++"),NieStac!$T43))=FALSE(),IF(ISERR(FIND(CONCATENATE(AZ$4,"+++"),NieStac!$T43))=FALSE(),"+++","++"),"+"),"-"),"-")</f>
        <v>-</v>
      </c>
      <c r="BA37" s="204" t="str">
        <f>IF(ISERR(FIND(BA$4,NieStac!$T43))=FALSE(),IF(ISERR(FIND(CONCATENATE(BA$4,"+"),NieStac!$T43))=FALSE(),IF(ISERR(FIND(CONCATENATE(BA$4,"++"),NieStac!$T43))=FALSE(),IF(ISERR(FIND(CONCATENATE(BA$4,"+++"),NieStac!$T43))=FALSE(),"+++","++"),"+"),"-"),"-")</f>
        <v>-</v>
      </c>
      <c r="BB37" s="204" t="str">
        <f>IF(ISERR(FIND(BB$4,NieStac!$T43))=FALSE(),IF(ISERR(FIND(CONCATENATE(BB$4,"+"),NieStac!$T43))=FALSE(),IF(ISERR(FIND(CONCATENATE(BB$4,"++"),NieStac!$T43))=FALSE(),IF(ISERR(FIND(CONCATENATE(BB$4,"+++"),NieStac!$T43))=FALSE(),"+++","++"),"+"),"-"),"-")</f>
        <v>-</v>
      </c>
      <c r="BC37" s="204" t="str">
        <f>IF(ISERR(FIND(BC$4,NieStac!$T43))=0,IF(ISERR(FIND(CONCATENATE(BC$4,"+"),NieStac!$T43))=0,IF(ISERR(FIND(CONCATENATE(BC$4,"++"),NieStac!$T43))=0,IF(ISERR(FIND(CONCATENATE(BC$4,"+++"),NieStac!$T43))=0,"+++","++"),"+"),"-"),"-")</f>
        <v>-</v>
      </c>
      <c r="BD37" s="204"/>
      <c r="BE37" s="204"/>
    </row>
    <row r="38" spans="1:57" ht="12.75" customHeight="1">
      <c r="A38" s="203" t="str">
        <f>NieStac!C44</f>
        <v>Sterowanie neurorozmyte</v>
      </c>
      <c r="B38" s="204" t="str">
        <f>IF(ISERR(FIND(B$4,NieStac!$R44))=FALSE(),IF(ISERR(FIND(CONCATENATE(B$4,"+"),NieStac!$R44))=FALSE(),IF(ISERR(FIND(CONCATENATE(B$4,"++"),NieStac!$R44))=FALSE(),IF(ISERR(FIND(CONCATENATE(B$4,"+++"),NieStac!$R44))=FALSE(),"+++","++"),"+")," ")," ")</f>
        <v xml:space="preserve"> </v>
      </c>
      <c r="C38" s="204" t="str">
        <f>IF(ISERR(FIND(C$4,NieStac!$R44))=FALSE(),IF(ISERR(FIND(CONCATENATE(C$4,"+"),NieStac!$R44))=FALSE(),IF(ISERR(FIND(CONCATENATE(C$4,"++"),NieStac!$R44))=FALSE(),IF(ISERR(FIND(CONCATENATE(C$4,"+++"),NieStac!$R44))=FALSE(),"+++","++"),"+")," ")," ")</f>
        <v>+++</v>
      </c>
      <c r="D38" s="204" t="str">
        <f>IF(ISERR(FIND(D$4,NieStac!$R44))=FALSE(),IF(ISERR(FIND(CONCATENATE(D$4,"+"),NieStac!$R44))=FALSE(),IF(ISERR(FIND(CONCATENATE(D$4,"++"),NieStac!$R44))=FALSE(),IF(ISERR(FIND(CONCATENATE(D$4,"+++"),NieStac!$R44))=FALSE(),"+++","++"),"+")," ")," ")</f>
        <v xml:space="preserve"> </v>
      </c>
      <c r="E38" s="204" t="str">
        <f>IF(ISERR(FIND(E$4,NieStac!$R44))=FALSE(),IF(ISERR(FIND(CONCATENATE(E$4,"+"),NieStac!$R44))=FALSE(),IF(ISERR(FIND(CONCATENATE(E$4,"++"),NieStac!$R44))=FALSE(),IF(ISERR(FIND(CONCATENATE(E$4,"+++"),NieStac!$R44))=FALSE(),"+++","++"),"+")," ")," ")</f>
        <v xml:space="preserve"> </v>
      </c>
      <c r="F38" s="204" t="str">
        <f>IF(ISERR(FIND(F$4,NieStac!$R44))=FALSE(),IF(ISERR(FIND(CONCATENATE(F$4,"+"),NieStac!$R44))=FALSE(),IF(ISERR(FIND(CONCATENATE(F$4,"++"),NieStac!$R44))=FALSE(),IF(ISERR(FIND(CONCATENATE(F$4,"+++"),NieStac!$R44))=FALSE(),"+++","++"),"+")," ")," ")</f>
        <v>++</v>
      </c>
      <c r="G38" s="204" t="str">
        <f>IF(ISERR(FIND(G$4,NieStac!$R44))=FALSE(),IF(ISERR(FIND(CONCATENATE(G$4,"+"),NieStac!$R44))=FALSE(),IF(ISERR(FIND(CONCATENATE(G$4,"++"),NieStac!$R44))=FALSE(),IF(ISERR(FIND(CONCATENATE(G$4,"+++"),NieStac!$R44))=FALSE(),"+++","++"),"+")," ")," ")</f>
        <v xml:space="preserve"> </v>
      </c>
      <c r="H38" s="204" t="str">
        <f>IF(ISERR(FIND(H$4,NieStac!$R44))=FALSE(),IF(ISERR(FIND(CONCATENATE(H$4,"+"),NieStac!$R44))=FALSE(),IF(ISERR(FIND(CONCATENATE(H$4,"++"),NieStac!$R44))=FALSE(),IF(ISERR(FIND(CONCATENATE(H$4,"+++"),NieStac!$R44))=FALSE(),"+++","++"),"+")," ")," ")</f>
        <v>++</v>
      </c>
      <c r="I38" s="204" t="str">
        <f>IF(ISERR(FIND(I$4,NieStac!$R44))=FALSE(),IF(ISERR(FIND(CONCATENATE(I$4,"+"),NieStac!$R44))=FALSE(),IF(ISERR(FIND(CONCATENATE(I$4,"++"),NieStac!$R44))=FALSE(),IF(ISERR(FIND(CONCATENATE(I$4,"+++"),NieStac!$R44))=FALSE(),"+++","++"),"+")," ")," ")</f>
        <v xml:space="preserve"> </v>
      </c>
      <c r="J38" s="204" t="str">
        <f>IF(ISERR(FIND(J$4,NieStac!$R44))=FALSE(),IF(ISERR(FIND(CONCATENATE(J$4,"+"),NieStac!$R44))=FALSE(),IF(ISERR(FIND(CONCATENATE(J$4,"++"),NieStac!$R44))=FALSE(),IF(ISERR(FIND(CONCATENATE(J$4,"+++"),NieStac!$R44))=FALSE(),"+++","++"),"+")," ")," ")</f>
        <v>+</v>
      </c>
      <c r="K38" s="204" t="str">
        <f>IF(ISERR(FIND(K$4,NieStac!$R44))=FALSE(),IF(ISERR(FIND(CONCATENATE(K$4,"+"),NieStac!$R44))=FALSE(),IF(ISERR(FIND(CONCATENATE(K$4,"++"),NieStac!$R44))=FALSE(),IF(ISERR(FIND(CONCATENATE(K$4,"+++"),NieStac!$R44))=FALSE(),"+++","++"),"+")," ")," ")</f>
        <v xml:space="preserve"> </v>
      </c>
      <c r="L38" s="204" t="str">
        <f>IF(ISERR(FIND(L$4,NieStac!$R44))=FALSE(),IF(ISERR(FIND(CONCATENATE(L$4,"+"),NieStac!$R44))=FALSE(),IF(ISERR(FIND(CONCATENATE(L$4,"++"),NieStac!$R44))=FALSE(),IF(ISERR(FIND(CONCATENATE(L$4,"+++"),NieStac!$R44))=FALSE(),"+++","++"),"+")," ")," ")</f>
        <v xml:space="preserve"> </v>
      </c>
      <c r="M38" s="204" t="str">
        <f>IF(ISERR(FIND(M$4,NieStac!$R44))=FALSE(),IF(ISERR(FIND(CONCATENATE(M$4,"+"),NieStac!$R44))=FALSE(),IF(ISERR(FIND(CONCATENATE(M$4,"++"),NieStac!$R44))=FALSE(),IF(ISERR(FIND(CONCATENATE(M$4,"+++"),NieStac!$R44))=FALSE(),"+++","++"),"+")," ")," ")</f>
        <v xml:space="preserve"> </v>
      </c>
      <c r="N38" s="204" t="str">
        <f>IF(ISERR(FIND(N$4,NieStac!$R44))=FALSE(),IF(ISERR(FIND(CONCATENATE(N$4,"+"),NieStac!$R44))=FALSE(),IF(ISERR(FIND(CONCATENATE(N$4,"++"),NieStac!$R44))=FALSE(),IF(ISERR(FIND(CONCATENATE(N$4,"+++"),NieStac!$R44))=FALSE(),"+++","++"),"+")," ")," ")</f>
        <v xml:space="preserve"> </v>
      </c>
      <c r="O38" s="204" t="str">
        <f>IF(ISERR(FIND(O$4,NieStac!$R44))=FALSE(),IF(ISERR(FIND(CONCATENATE(O$4,"+"),NieStac!$R44))=FALSE(),IF(ISERR(FIND(CONCATENATE(O$4,"++"),NieStac!$R44))=FALSE(),IF(ISERR(FIND(CONCATENATE(O$4,"+++"),NieStac!$R44))=FALSE(),"+++","++"),"+")," ")," ")</f>
        <v xml:space="preserve"> </v>
      </c>
      <c r="P38" s="204" t="str">
        <f>IF(ISERR(FIND(P$4,NieStac!$R44))=FALSE(),IF(ISERR(FIND(CONCATENATE(P$4,"+"),NieStac!$R44))=FALSE(),IF(ISERR(FIND(CONCATENATE(P$4,"++"),NieStac!$R44))=FALSE(),IF(ISERR(FIND(CONCATENATE(P$4,"+++"),NieStac!$R44))=FALSE(),"+++","++"),"+")," ")," ")</f>
        <v xml:space="preserve"> </v>
      </c>
      <c r="Q38" s="204" t="str">
        <f>IF(ISERR(FIND(Q$4,NieStac!$R44))=FALSE(),IF(ISERR(FIND(CONCATENATE(Q$4,"+"),NieStac!$R44))=FALSE(),IF(ISERR(FIND(CONCATENATE(Q$4,"++"),NieStac!$R44))=FALSE(),IF(ISERR(FIND(CONCATENATE(Q$4,"+++"),NieStac!$R44))=FALSE(),"+++","++"),"+")," ")," ")</f>
        <v xml:space="preserve"> </v>
      </c>
      <c r="R38" s="204" t="str">
        <f>IF(ISERR(FIND(R$4,NieStac!$R44))=FALSE(),IF(ISERR(FIND(CONCATENATE(R$4,"+"),NieStac!$R44))=FALSE(),IF(ISERR(FIND(CONCATENATE(R$4,"++"),NieStac!$R44))=FALSE(),IF(ISERR(FIND(CONCATENATE(R$4,"+++"),NieStac!$R44))=FALSE(),"+++","++"),"+")," ")," ")</f>
        <v xml:space="preserve"> </v>
      </c>
      <c r="S38" s="204" t="str">
        <f>IF(ISERR(FIND(S$4,NieStac!$R44))=FALSE(),IF(ISERR(FIND(CONCATENATE(S$4,"+"),NieStac!$R44))=FALSE(),IF(ISERR(FIND(CONCATENATE(S$4,"++"),NieStac!$R44))=FALSE(),IF(ISERR(FIND(CONCATENATE(S$4,"+++"),NieStac!$R44))=FALSE(),"+++","++"),"+")," ")," ")</f>
        <v xml:space="preserve"> </v>
      </c>
      <c r="T38" s="205" t="str">
        <f>NieStac!C44</f>
        <v>Sterowanie neurorozmyte</v>
      </c>
      <c r="U38" s="204" t="str">
        <f>IF(ISERR(FIND(U$4,NieStac!$S44))=FALSE(),IF(ISERR(FIND(CONCATENATE(U$4,"+"),NieStac!$S44))=FALSE(),IF(ISERR(FIND(CONCATENATE(U$4,"++"),NieStac!$S44))=FALSE(),IF(ISERR(FIND(CONCATENATE(U$4,"+++"),NieStac!$S44))=FALSE(),"+++","++"),"+")," ")," ")</f>
        <v xml:space="preserve"> </v>
      </c>
      <c r="V38" s="204" t="str">
        <f>IF(ISERR(FIND(V$4,NieStac!$S44))=FALSE(),IF(ISERR(FIND(CONCATENATE(V$4,"+"),NieStac!$S44))=FALSE(),IF(ISERR(FIND(CONCATENATE(V$4,"++"),NieStac!$S44))=FALSE(),IF(ISERR(FIND(CONCATENATE(V$4,"+++"),NieStac!$S44))=FALSE(),"+++","++"),"+")," ")," ")</f>
        <v xml:space="preserve"> </v>
      </c>
      <c r="W38" s="204" t="str">
        <f>IF(ISERR(FIND(W$4,NieStac!$S44))=FALSE(),IF(ISERR(FIND(CONCATENATE(W$4,"+"),NieStac!$S44))=FALSE(),IF(ISERR(FIND(CONCATENATE(W$4,"++"),NieStac!$S44))=FALSE(),IF(ISERR(FIND(CONCATENATE(W$4,"+++"),NieStac!$S44))=FALSE(),"+++","++"),"+")," ")," ")</f>
        <v xml:space="preserve"> </v>
      </c>
      <c r="X38" s="204" t="str">
        <f>IF(ISERR(FIND(X$4,NieStac!$S44))=FALSE(),IF(ISERR(FIND(CONCATENATE(X$4,"+"),NieStac!$S44))=FALSE(),IF(ISERR(FIND(CONCATENATE(X$4,"++"),NieStac!$S44))=FALSE(),IF(ISERR(FIND(CONCATENATE(X$4,"+++"),NieStac!$S44))=FALSE(),"+++","++"),"+")," ")," ")</f>
        <v xml:space="preserve"> </v>
      </c>
      <c r="Y38" s="204" t="str">
        <f>IF(ISERR(FIND(Y$4,NieStac!$S44))=FALSE(),IF(ISERR(FIND(CONCATENATE(Y$4,"+"),NieStac!$S44))=FALSE(),IF(ISERR(FIND(CONCATENATE(Y$4,"++"),NieStac!$S44))=FALSE(),IF(ISERR(FIND(CONCATENATE(Y$4,"+++"),NieStac!$S44))=FALSE(),"+++","++"),"+")," ")," ")</f>
        <v xml:space="preserve"> </v>
      </c>
      <c r="Z38" s="204" t="str">
        <f>IF(ISERR(FIND(Z$4,NieStac!$S44))=FALSE(),IF(ISERR(FIND(CONCATENATE(Z$4,"+"),NieStac!$S44))=FALSE(),IF(ISERR(FIND(CONCATENATE(Z$4,"++"),NieStac!$S44))=FALSE(),IF(ISERR(FIND(CONCATENATE(Z$4,"+++"),NieStac!$S44))=FALSE(),"+++","++"),"+")," ")," ")</f>
        <v xml:space="preserve"> </v>
      </c>
      <c r="AA38" s="204" t="str">
        <f>IF(ISERR(FIND(AA$4,NieStac!$S44))=FALSE(),IF(ISERR(FIND(CONCATENATE(AA$4,"+"),NieStac!$S44))=FALSE(),IF(ISERR(FIND(CONCATENATE(AA$4,"++"),NieStac!$S44))=FALSE(),IF(ISERR(FIND(CONCATENATE(AA$4,"+++"),NieStac!$S44))=FALSE(),"+++","++"),"+")," ")," ")</f>
        <v xml:space="preserve"> </v>
      </c>
      <c r="AB38" s="204" t="str">
        <f>IF(ISERR(FIND(AB$4,NieStac!$S44))=FALSE(),IF(ISERR(FIND(CONCATENATE(AB$4,"+"),NieStac!$S44))=FALSE(),IF(ISERR(FIND(CONCATENATE(AB$4,"++"),NieStac!$S44))=FALSE(),IF(ISERR(FIND(CONCATENATE(AB$4,"+++"),NieStac!$S44))=FALSE(),"+++","++"),"+")," ")," ")</f>
        <v xml:space="preserve"> </v>
      </c>
      <c r="AC38" s="204" t="str">
        <f>IF(ISERR(FIND(AC$4,NieStac!$S44))=FALSE(),IF(ISERR(FIND(CONCATENATE(AC$4,"+"),NieStac!$S44))=FALSE(),IF(ISERR(FIND(CONCATENATE(AC$4,"++"),NieStac!$S44))=FALSE(),IF(ISERR(FIND(CONCATENATE(AC$4,"+++"),NieStac!$S44))=FALSE(),"+++","++"),"+")," ")," ")</f>
        <v>+</v>
      </c>
      <c r="AD38" s="204" t="str">
        <f>IF(ISERR(FIND(AD$4,NieStac!$S44))=FALSE(),IF(ISERR(FIND(CONCATENATE(AD$4,"+"),NieStac!$S44))=FALSE(),IF(ISERR(FIND(CONCATENATE(AD$4,"++"),NieStac!$S44))=FALSE(),IF(ISERR(FIND(CONCATENATE(AD$4,"+++"),NieStac!$S44))=FALSE(),"+++","++"),"+")," ")," ")</f>
        <v xml:space="preserve"> </v>
      </c>
      <c r="AE38" s="204" t="str">
        <f>IF(ISERR(FIND(AE$4,NieStac!$S44))=FALSE(),IF(ISERR(FIND(CONCATENATE(AE$4,"+"),NieStac!$S44))=FALSE(),IF(ISERR(FIND(CONCATENATE(AE$4,"++"),NieStac!$S44))=FALSE(),IF(ISERR(FIND(CONCATENATE(AE$4,"+++"),NieStac!$S44))=FALSE(),"+++","++"),"+")," ")," ")</f>
        <v xml:space="preserve"> </v>
      </c>
      <c r="AF38" s="204" t="str">
        <f>IF(ISERR(FIND(AF$4,NieStac!$S44))=FALSE(),IF(ISERR(FIND(CONCATENATE(AF$4,"+"),NieStac!$S44))=FALSE(),IF(ISERR(FIND(CONCATENATE(AF$4,"++"),NieStac!$S44))=FALSE(),IF(ISERR(FIND(CONCATENATE(AF$4,"+++"),NieStac!$S44))=FALSE(),"+++","++"),"+")," ")," ")</f>
        <v xml:space="preserve"> </v>
      </c>
      <c r="AG38" s="204" t="str">
        <f>IF(ISERR(FIND(AG$4,NieStac!$S44))=FALSE(),IF(ISERR(FIND(CONCATENATE(AG$4,"+"),NieStac!$S44))=FALSE(),IF(ISERR(FIND(CONCATENATE(AG$4,"++"),NieStac!$S44))=FALSE(),IF(ISERR(FIND(CONCATENATE(AG$4,"+++"),NieStac!$S44))=FALSE(),"+++","++"),"+")," ")," ")</f>
        <v xml:space="preserve"> </v>
      </c>
      <c r="AH38" s="204" t="str">
        <f>IF(ISERR(FIND(AH$4,NieStac!$S44))=FALSE(),IF(ISERR(FIND(CONCATENATE(AH$4,"+"),NieStac!$S44))=FALSE(),IF(ISERR(FIND(CONCATENATE(AH$4,"++"),NieStac!$S44))=FALSE(),IF(ISERR(FIND(CONCATENATE(AH$4,"+++"),NieStac!$S44))=FALSE(),"+++","++"),"+")," ")," ")</f>
        <v xml:space="preserve"> </v>
      </c>
      <c r="AI38" s="204" t="str">
        <f>IF(ISERR(FIND(AI$4,NieStac!$S44))=FALSE(),IF(ISERR(FIND(CONCATENATE(AI$4,"+"),NieStac!$S44))=FALSE(),IF(ISERR(FIND(CONCATENATE(AI$4,"++"),NieStac!$S44))=FALSE(),IF(ISERR(FIND(CONCATENATE(AI$4,"+++"),NieStac!$S44))=FALSE(),"+++","++"),"+")," ")," ")</f>
        <v xml:space="preserve"> </v>
      </c>
      <c r="AJ38" s="204" t="str">
        <f>IF(ISERR(FIND(AJ$4,NieStac!$S44))=FALSE(),IF(ISERR(FIND(CONCATENATE(AJ$4,"+"),NieStac!$S44))=FALSE(),IF(ISERR(FIND(CONCATENATE(AJ$4,"++"),NieStac!$S44))=FALSE(),IF(ISERR(FIND(CONCATENATE(AJ$4,"+++"),NieStac!$S44))=FALSE(),"+++","++"),"+")," ")," ")</f>
        <v xml:space="preserve"> </v>
      </c>
      <c r="AK38" s="204" t="str">
        <f>IF(ISERR(FIND(AK$4,NieStac!$S44))=FALSE(),IF(ISERR(FIND(CONCATENATE(AK$4,"+"),NieStac!$S44))=FALSE(),IF(ISERR(FIND(CONCATENATE(AK$4,"++"),NieStac!$S44))=FALSE(),IF(ISERR(FIND(CONCATENATE(AK$4,"+++"),NieStac!$S44))=FALSE(),"+++","++"),"+")," ")," ")</f>
        <v xml:space="preserve"> </v>
      </c>
      <c r="AL38" s="204" t="str">
        <f>IF(ISERR(FIND(AL$4,NieStac!$S44))=FALSE(),IF(ISERR(FIND(CONCATENATE(AL$4,"+"),NieStac!$S44))=FALSE(),IF(ISERR(FIND(CONCATENATE(AL$4,"++"),NieStac!$S44))=FALSE(),IF(ISERR(FIND(CONCATENATE(AL$4,"+++"),NieStac!$S44))=FALSE(),"+++","++"),"+")," ")," ")</f>
        <v xml:space="preserve"> </v>
      </c>
      <c r="AM38" s="204" t="str">
        <f>IF(ISERR(FIND(AM$4,NieStac!$S44))=FALSE(),IF(ISERR(FIND(CONCATENATE(AM$4,"+"),NieStac!$S44))=FALSE(),IF(ISERR(FIND(CONCATENATE(AM$4,"++"),NieStac!$S44))=FALSE(),IF(ISERR(FIND(CONCATENATE(AM$4,"+++"),NieStac!$S44))=FALSE(),"+++","++"),"+")," ")," ")</f>
        <v xml:space="preserve"> </v>
      </c>
      <c r="AN38" s="204" t="str">
        <f>IF(ISERR(FIND(AN$4,NieStac!$S44))=FALSE(),IF(ISERR(FIND(CONCATENATE(AN$4,"+"),NieStac!$S44))=FALSE(),IF(ISERR(FIND(CONCATENATE(AN$4,"++"),NieStac!$S44))=FALSE(),IF(ISERR(FIND(CONCATENATE(AN$4,"+++"),NieStac!$S44))=FALSE(),"+++","++"),"+")," ")," ")</f>
        <v xml:space="preserve"> </v>
      </c>
      <c r="AO38" s="204" t="str">
        <f>IF(ISERR(FIND(AO$4,NieStac!$S44))=FALSE(),IF(ISERR(FIND(CONCATENATE(AO$4,"+"),NieStac!$S44))=FALSE(),IF(ISERR(FIND(CONCATENATE(AO$4,"++"),NieStac!$S44))=FALSE(),IF(ISERR(FIND(CONCATENATE(AO$4,"+++"),NieStac!$S44))=FALSE(),"+++","++"),"+")," ")," ")</f>
        <v xml:space="preserve"> </v>
      </c>
      <c r="AP38" s="204" t="str">
        <f>IF(ISERR(FIND(AP$4,NieStac!$S44))=FALSE(),IF(ISERR(FIND(CONCATENATE(AP$4,"+"),NieStac!$S44))=FALSE(),IF(ISERR(FIND(CONCATENATE(AP$4,"++"),NieStac!$S44))=FALSE(),IF(ISERR(FIND(CONCATENATE(AP$4,"+++"),NieStac!$S44))=FALSE(),"+++","++"),"+")," ")," ")</f>
        <v>+</v>
      </c>
      <c r="AQ38" s="204" t="str">
        <f>IF(ISERR(FIND(AQ$4,NieStac!$S44))=FALSE(),IF(ISERR(FIND(CONCATENATE(AQ$4,"+"),NieStac!$S44))=FALSE(),IF(ISERR(FIND(CONCATENATE(AQ$4,"++"),NieStac!$S44))=FALSE(),IF(ISERR(FIND(CONCATENATE(AQ$4,"+++"),NieStac!$S44))=FALSE(),"+++","++"),"+")," ")," ")</f>
        <v xml:space="preserve"> </v>
      </c>
      <c r="AR38" s="204" t="str">
        <f>IF(ISERR(FIND(AR$4,NieStac!$S44))=FALSE(),IF(ISERR(FIND(CONCATENATE(AR$4,"+"),NieStac!$S44))=FALSE(),IF(ISERR(FIND(CONCATENATE(AR$4,"++"),NieStac!$S44))=FALSE(),IF(ISERR(FIND(CONCATENATE(AR$4,"+++"),NieStac!$S44))=FALSE(),"+++","++"),"+")," ")," ")</f>
        <v xml:space="preserve"> </v>
      </c>
      <c r="AS38" s="204" t="str">
        <f>IF(ISERR(FIND(AS$4,NieStac!$S44))=FALSE(),IF(ISERR(FIND(CONCATENATE(AS$4,"+"),NieStac!$S44))=FALSE(),IF(ISERR(FIND(CONCATENATE(AS$4,"++"),NieStac!$S44))=FALSE(),IF(ISERR(FIND(CONCATENATE(AS$4,"+++"),NieStac!$S44))=FALSE(),"+++","++"),"+")," ")," ")</f>
        <v>+</v>
      </c>
      <c r="AT38" s="204" t="str">
        <f>IF(ISERR(FIND(AT$4,NieStac!$S44))=FALSE(),IF(ISERR(FIND(CONCATENATE(AT$4,"+"),NieStac!$S44))=FALSE(),IF(ISERR(FIND(CONCATENATE(AT$4,"++"),NieStac!$S44))=FALSE(),IF(ISERR(FIND(CONCATENATE(AT$4,"+++"),NieStac!$S44))=FALSE(),"+++","++"),"+")," ")," ")</f>
        <v xml:space="preserve"> </v>
      </c>
      <c r="AU38" s="204" t="str">
        <f>IF(ISERR(FIND(AU$4,NieStac!$S44))=FALSE(),IF(ISERR(FIND(CONCATENATE(AU$4,"+"),NieStac!$S44))=FALSE(),IF(ISERR(FIND(CONCATENATE(AU$4,"++"),NieStac!$S44))=FALSE(),IF(ISERR(FIND(CONCATENATE(AU$4,"+++"),NieStac!$S44))=FALSE(),"+++","++"),"+")," ")," ")</f>
        <v xml:space="preserve"> </v>
      </c>
      <c r="AV38" s="205" t="str">
        <f>NieStac!C44</f>
        <v>Sterowanie neurorozmyte</v>
      </c>
      <c r="AW38" s="204" t="str">
        <f>IF(ISERR(FIND(AW$4,NieStac!$T44))=FALSE(),IF(ISERR(FIND(CONCATENATE(AW$4,"+"),NieStac!$T44))=FALSE(),IF(ISERR(FIND(CONCATENATE(AW$4,"++"),NieStac!$T44))=FALSE(),IF(ISERR(FIND(CONCATENATE(AW$4,"+++"),NieStac!$T44))=FALSE(),"+++","++"),"+")," ")," ")</f>
        <v xml:space="preserve"> </v>
      </c>
      <c r="AX38" s="204" t="str">
        <f>IF(ISERR(FIND(AX$4,NieStac!$T44))=FALSE(),IF(ISERR(FIND(CONCATENATE(AX$4,"+"),NieStac!$T44))=FALSE(),IF(ISERR(FIND(CONCATENATE(AX$4,"++"),NieStac!$T44))=FALSE(),IF(ISERR(FIND(CONCATENATE(AX$4,"+++"),NieStac!$T44))=FALSE(),"+++","++"),"+")," ")," ")</f>
        <v xml:space="preserve"> </v>
      </c>
      <c r="AY38" s="204" t="str">
        <f>IF(ISERR(FIND(AY$4,NieStac!$T44))=FALSE(),IF(ISERR(FIND(CONCATENATE(AY$4,"+"),NieStac!$T44))=FALSE(),IF(ISERR(FIND(CONCATENATE(AY$4,"++"),NieStac!$T44))=FALSE(),IF(ISERR(FIND(CONCATENATE(AY$4,"+++"),NieStac!$T44))=FALSE(),"+++","++"),"+")," ")," ")</f>
        <v xml:space="preserve"> </v>
      </c>
      <c r="AZ38" s="204" t="str">
        <f>IF(ISERR(FIND(AZ$4,NieStac!$T44))=FALSE(),IF(ISERR(FIND(CONCATENATE(AZ$4,"+"),NieStac!$T44))=FALSE(),IF(ISERR(FIND(CONCATENATE(AZ$4,"++"),NieStac!$T44))=FALSE(),IF(ISERR(FIND(CONCATENATE(AZ$4,"+++"),NieStac!$T44))=FALSE(),"+++","++"),"+")," ")," ")</f>
        <v>+</v>
      </c>
      <c r="BA38" s="204" t="str">
        <f>IF(ISERR(FIND(BA$4,NieStac!$T44))=FALSE(),IF(ISERR(FIND(CONCATENATE(BA$4,"+"),NieStac!$T44))=FALSE(),IF(ISERR(FIND(CONCATENATE(BA$4,"++"),NieStac!$T44))=FALSE(),IF(ISERR(FIND(CONCATENATE(BA$4,"+++"),NieStac!$T44))=FALSE(),"+++","++"),"+")," ")," ")</f>
        <v xml:space="preserve"> </v>
      </c>
      <c r="BB38" s="204" t="str">
        <f>IF(ISERR(FIND(BB$4,NieStac!$T44))=FALSE(),IF(ISERR(FIND(CONCATENATE(BB$4,"+"),NieStac!$T44))=FALSE(),IF(ISERR(FIND(CONCATENATE(BB$4,"++"),NieStac!$T44))=FALSE(),IF(ISERR(FIND(CONCATENATE(BB$4,"+++"),NieStac!$T44))=FALSE(),"+++","++"),"+")," ")," ")</f>
        <v xml:space="preserve"> </v>
      </c>
      <c r="BC38" s="204" t="str">
        <f>IF(ISERR(FIND(BC$4,NieStac!$T44))=0,IF(ISERR(FIND(CONCATENATE(BC$4,"+"),NieStac!$T44))=0,IF(ISERR(FIND(CONCATENATE(BC$4,"++"),NieStac!$T44))=0,IF(ISERR(FIND(CONCATENATE(BC$4,"+++"),NieStac!$T44))=0,"+++","++"),"+"),"-"),"-")</f>
        <v>-</v>
      </c>
      <c r="BD38" s="204" t="str">
        <f>IF(ISERR(FIND(BD$4,NieStac!$T44))=0,IF(ISERR(FIND(CONCATENATE(BD$4,"+"),NieStac!$T44))=0,IF(ISERR(FIND(CONCATENATE(BD$4,"++"),NieStac!$T44))=0,IF(ISERR(FIND(CONCATENATE(BD$4,"+++"),NieStac!$T44))=0,"+++","++"),"+"),"-"),"-")</f>
        <v>-</v>
      </c>
      <c r="BE38" s="204" t="str">
        <f>IF(ISERR(FIND(BE$4,NieStac!$T44))=0,IF(ISERR(FIND(CONCATENATE(BE$4,"+"),NieStac!$T44))=0,IF(ISERR(FIND(CONCATENATE(BE$4,"++"),NieStac!$T44))=0,IF(ISERR(FIND(CONCATENATE(BE$4,"+++"),NieStac!$T44))=0,"+++","++"),"+"),"-"),"-")</f>
        <v>-</v>
      </c>
    </row>
    <row r="39" spans="1:57" ht="12.75" customHeight="1">
      <c r="A39" s="203" t="str">
        <f>NieStac!C45</f>
        <v>Przemysłowe systemy baz danych</v>
      </c>
      <c r="B39" s="204" t="str">
        <f>IF(ISERR(FIND(B$4,NieStac!$R45))=FALSE(),IF(ISERR(FIND(CONCATENATE(B$4,"+"),NieStac!$R45))=FALSE(),IF(ISERR(FIND(CONCATENATE(B$4,"++"),NieStac!$R45))=FALSE(),IF(ISERR(FIND(CONCATENATE(B$4,"+++"),NieStac!$R45))=FALSE(),"+++","++"),"+")," ")," ")</f>
        <v xml:space="preserve"> </v>
      </c>
      <c r="C39" s="204" t="str">
        <f>IF(ISERR(FIND(C$4,NieStac!$R45))=FALSE(),IF(ISERR(FIND(CONCATENATE(C$4,"+"),NieStac!$R45))=FALSE(),IF(ISERR(FIND(CONCATENATE(C$4,"++"),NieStac!$R45))=FALSE(),IF(ISERR(FIND(CONCATENATE(C$4,"+++"),NieStac!$R45))=FALSE(),"+++","++"),"+")," ")," ")</f>
        <v xml:space="preserve"> </v>
      </c>
      <c r="D39" s="204" t="str">
        <f>IF(ISERR(FIND(D$4,NieStac!$R45))=FALSE(),IF(ISERR(FIND(CONCATENATE(D$4,"+"),NieStac!$R45))=FALSE(),IF(ISERR(FIND(CONCATENATE(D$4,"++"),NieStac!$R45))=FALSE(),IF(ISERR(FIND(CONCATENATE(D$4,"+++"),NieStac!$R45))=FALSE(),"+++","++"),"+")," ")," ")</f>
        <v>+</v>
      </c>
      <c r="E39" s="204" t="str">
        <f>IF(ISERR(FIND(E$4,NieStac!$R45))=FALSE(),IF(ISERR(FIND(CONCATENATE(E$4,"+"),NieStac!$R45))=FALSE(),IF(ISERR(FIND(CONCATENATE(E$4,"++"),NieStac!$R45))=FALSE(),IF(ISERR(FIND(CONCATENATE(E$4,"+++"),NieStac!$R45))=FALSE(),"+++","++"),"+")," ")," ")</f>
        <v xml:space="preserve"> </v>
      </c>
      <c r="F39" s="204" t="str">
        <f>IF(ISERR(FIND(F$4,NieStac!$R45))=FALSE(),IF(ISERR(FIND(CONCATENATE(F$4,"+"),NieStac!$R45))=FALSE(),IF(ISERR(FIND(CONCATENATE(F$4,"++"),NieStac!$R45))=FALSE(),IF(ISERR(FIND(CONCATENATE(F$4,"+++"),NieStac!$R45))=FALSE(),"+++","++"),"+")," ")," ")</f>
        <v xml:space="preserve"> </v>
      </c>
      <c r="G39" s="204" t="str">
        <f>IF(ISERR(FIND(G$4,NieStac!$R45))=FALSE(),IF(ISERR(FIND(CONCATENATE(G$4,"+"),NieStac!$R45))=FALSE(),IF(ISERR(FIND(CONCATENATE(G$4,"++"),NieStac!$R45))=FALSE(),IF(ISERR(FIND(CONCATENATE(G$4,"+++"),NieStac!$R45))=FALSE(),"+++","++"),"+")," ")," ")</f>
        <v xml:space="preserve"> </v>
      </c>
      <c r="H39" s="204" t="str">
        <f>IF(ISERR(FIND(H$4,NieStac!$R45))=FALSE(),IF(ISERR(FIND(CONCATENATE(H$4,"+"),NieStac!$R45))=FALSE(),IF(ISERR(FIND(CONCATENATE(H$4,"++"),NieStac!$R45))=FALSE(),IF(ISERR(FIND(CONCATENATE(H$4,"+++"),NieStac!$R45))=FALSE(),"+++","++"),"+")," ")," ")</f>
        <v xml:space="preserve"> </v>
      </c>
      <c r="I39" s="204" t="str">
        <f>IF(ISERR(FIND(I$4,NieStac!$R45))=FALSE(),IF(ISERR(FIND(CONCATENATE(I$4,"+"),NieStac!$R45))=FALSE(),IF(ISERR(FIND(CONCATENATE(I$4,"++"),NieStac!$R45))=FALSE(),IF(ISERR(FIND(CONCATENATE(I$4,"+++"),NieStac!$R45))=FALSE(),"+++","++"),"+")," ")," ")</f>
        <v xml:space="preserve"> </v>
      </c>
      <c r="J39" s="204" t="str">
        <f>IF(ISERR(FIND(J$4,NieStac!$R45))=FALSE(),IF(ISERR(FIND(CONCATENATE(J$4,"+"),NieStac!$R45))=FALSE(),IF(ISERR(FIND(CONCATENATE(J$4,"++"),NieStac!$R45))=FALSE(),IF(ISERR(FIND(CONCATENATE(J$4,"+++"),NieStac!$R45))=FALSE(),"+++","++"),"+")," ")," ")</f>
        <v xml:space="preserve"> </v>
      </c>
      <c r="K39" s="204" t="str">
        <f>IF(ISERR(FIND(K$4,NieStac!$R45))=FALSE(),IF(ISERR(FIND(CONCATENATE(K$4,"+"),NieStac!$R45))=FALSE(),IF(ISERR(FIND(CONCATENATE(K$4,"++"),NieStac!$R45))=FALSE(),IF(ISERR(FIND(CONCATENATE(K$4,"+++"),NieStac!$R45))=FALSE(),"+++","++"),"+")," ")," ")</f>
        <v xml:space="preserve"> </v>
      </c>
      <c r="L39" s="204" t="str">
        <f>IF(ISERR(FIND(L$4,NieStac!$R45))=FALSE(),IF(ISERR(FIND(CONCATENATE(L$4,"+"),NieStac!$R45))=FALSE(),IF(ISERR(FIND(CONCATENATE(L$4,"++"),NieStac!$R45))=FALSE(),IF(ISERR(FIND(CONCATENATE(L$4,"+++"),NieStac!$R45))=FALSE(),"+++","++"),"+")," ")," ")</f>
        <v xml:space="preserve"> </v>
      </c>
      <c r="M39" s="204" t="str">
        <f>IF(ISERR(FIND(M$4,NieStac!$R45))=FALSE(),IF(ISERR(FIND(CONCATENATE(M$4,"+"),NieStac!$R45))=FALSE(),IF(ISERR(FIND(CONCATENATE(M$4,"++"),NieStac!$R45))=FALSE(),IF(ISERR(FIND(CONCATENATE(M$4,"+++"),NieStac!$R45))=FALSE(),"+++","++"),"+")," ")," ")</f>
        <v xml:space="preserve"> </v>
      </c>
      <c r="N39" s="204" t="str">
        <f>IF(ISERR(FIND(N$4,NieStac!$R45))=FALSE(),IF(ISERR(FIND(CONCATENATE(N$4,"+"),NieStac!$R45))=FALSE(),IF(ISERR(FIND(CONCATENATE(N$4,"++"),NieStac!$R45))=FALSE(),IF(ISERR(FIND(CONCATENATE(N$4,"+++"),NieStac!$R45))=FALSE(),"+++","++"),"+")," ")," ")</f>
        <v>+</v>
      </c>
      <c r="O39" s="204" t="str">
        <f>IF(ISERR(FIND(O$4,NieStac!$R45))=FALSE(),IF(ISERR(FIND(CONCATENATE(O$4,"+"),NieStac!$R45))=FALSE(),IF(ISERR(FIND(CONCATENATE(O$4,"++"),NieStac!$R45))=FALSE(),IF(ISERR(FIND(CONCATENATE(O$4,"+++"),NieStac!$R45))=FALSE(),"+++","++"),"+")," ")," ")</f>
        <v xml:space="preserve"> </v>
      </c>
      <c r="P39" s="204" t="str">
        <f>IF(ISERR(FIND(P$4,NieStac!$R45))=FALSE(),IF(ISERR(FIND(CONCATENATE(P$4,"+"),NieStac!$R45))=FALSE(),IF(ISERR(FIND(CONCATENATE(P$4,"++"),NieStac!$R45))=FALSE(),IF(ISERR(FIND(CONCATENATE(P$4,"+++"),NieStac!$R45))=FALSE(),"+++","++"),"+")," ")," ")</f>
        <v xml:space="preserve"> </v>
      </c>
      <c r="Q39" s="204" t="str">
        <f>IF(ISERR(FIND(Q$4,NieStac!$R45))=FALSE(),IF(ISERR(FIND(CONCATENATE(Q$4,"+"),NieStac!$R45))=FALSE(),IF(ISERR(FIND(CONCATENATE(Q$4,"++"),NieStac!$R45))=FALSE(),IF(ISERR(FIND(CONCATENATE(Q$4,"+++"),NieStac!$R45))=FALSE(),"+++","++"),"+")," ")," ")</f>
        <v xml:space="preserve"> </v>
      </c>
      <c r="R39" s="204" t="str">
        <f>IF(ISERR(FIND(R$4,NieStac!$R45))=FALSE(),IF(ISERR(FIND(CONCATENATE(R$4,"+"),NieStac!$R45))=FALSE(),IF(ISERR(FIND(CONCATENATE(R$4,"++"),NieStac!$R45))=FALSE(),IF(ISERR(FIND(CONCATENATE(R$4,"+++"),NieStac!$R45))=FALSE(),"+++","++"),"+")," ")," ")</f>
        <v xml:space="preserve"> </v>
      </c>
      <c r="S39" s="204" t="str">
        <f>IF(ISERR(FIND(S$4,NieStac!$R45))=FALSE(),IF(ISERR(FIND(CONCATENATE(S$4,"+"),NieStac!$R45))=FALSE(),IF(ISERR(FIND(CONCATENATE(S$4,"++"),NieStac!$R45))=FALSE(),IF(ISERR(FIND(CONCATENATE(S$4,"+++"),NieStac!$R45))=FALSE(),"+++","++"),"+")," ")," ")</f>
        <v xml:space="preserve"> </v>
      </c>
      <c r="T39" s="205" t="str">
        <f>NieStac!C45</f>
        <v>Przemysłowe systemy baz danych</v>
      </c>
      <c r="U39" s="204" t="str">
        <f>IF(ISERR(FIND(U$4,NieStac!$S45))=FALSE(),IF(ISERR(FIND(CONCATENATE(U$4,"+"),NieStac!$S45))=FALSE(),IF(ISERR(FIND(CONCATENATE(U$4,"++"),NieStac!$S45))=FALSE(),IF(ISERR(FIND(CONCATENATE(U$4,"+++"),NieStac!$S45))=FALSE(),"+++","++"),"+")," ")," ")</f>
        <v>++</v>
      </c>
      <c r="V39" s="204" t="str">
        <f>IF(ISERR(FIND(V$4,NieStac!$S45))=FALSE(),IF(ISERR(FIND(CONCATENATE(V$4,"+"),NieStac!$S45))=FALSE(),IF(ISERR(FIND(CONCATENATE(V$4,"++"),NieStac!$S45))=FALSE(),IF(ISERR(FIND(CONCATENATE(V$4,"+++"),NieStac!$S45))=FALSE(),"+++","++"),"+")," ")," ")</f>
        <v xml:space="preserve"> </v>
      </c>
      <c r="W39" s="204" t="str">
        <f>IF(ISERR(FIND(W$4,NieStac!$S45))=FALSE(),IF(ISERR(FIND(CONCATENATE(W$4,"+"),NieStac!$S45))=FALSE(),IF(ISERR(FIND(CONCATENATE(W$4,"++"),NieStac!$S45))=FALSE(),IF(ISERR(FIND(CONCATENATE(W$4,"+++"),NieStac!$S45))=FALSE(),"+++","++"),"+")," ")," ")</f>
        <v xml:space="preserve"> </v>
      </c>
      <c r="X39" s="204" t="str">
        <f>IF(ISERR(FIND(X$4,NieStac!$S45))=FALSE(),IF(ISERR(FIND(CONCATENATE(X$4,"+"),NieStac!$S45))=FALSE(),IF(ISERR(FIND(CONCATENATE(X$4,"++"),NieStac!$S45))=FALSE(),IF(ISERR(FIND(CONCATENATE(X$4,"+++"),NieStac!$S45))=FALSE(),"+++","++"),"+")," ")," ")</f>
        <v xml:space="preserve"> </v>
      </c>
      <c r="Y39" s="204" t="str">
        <f>IF(ISERR(FIND(Y$4,NieStac!$S45))=FALSE(),IF(ISERR(FIND(CONCATENATE(Y$4,"+"),NieStac!$S45))=FALSE(),IF(ISERR(FIND(CONCATENATE(Y$4,"++"),NieStac!$S45))=FALSE(),IF(ISERR(FIND(CONCATENATE(Y$4,"+++"),NieStac!$S45))=FALSE(),"+++","++"),"+")," ")," ")</f>
        <v xml:space="preserve"> </v>
      </c>
      <c r="Z39" s="204" t="str">
        <f>IF(ISERR(FIND(Z$4,NieStac!$S45))=FALSE(),IF(ISERR(FIND(CONCATENATE(Z$4,"+"),NieStac!$S45))=FALSE(),IF(ISERR(FIND(CONCATENATE(Z$4,"++"),NieStac!$S45))=FALSE(),IF(ISERR(FIND(CONCATENATE(Z$4,"+++"),NieStac!$S45))=FALSE(),"+++","++"),"+")," ")," ")</f>
        <v xml:space="preserve"> </v>
      </c>
      <c r="AA39" s="204" t="str">
        <f>IF(ISERR(FIND(AA$4,NieStac!$S45))=FALSE(),IF(ISERR(FIND(CONCATENATE(AA$4,"+"),NieStac!$S45))=FALSE(),IF(ISERR(FIND(CONCATENATE(AA$4,"++"),NieStac!$S45))=FALSE(),IF(ISERR(FIND(CONCATENATE(AA$4,"+++"),NieStac!$S45))=FALSE(),"+++","++"),"+")," ")," ")</f>
        <v xml:space="preserve"> </v>
      </c>
      <c r="AB39" s="204" t="str">
        <f>IF(ISERR(FIND(AB$4,NieStac!$S45))=FALSE(),IF(ISERR(FIND(CONCATENATE(AB$4,"+"),NieStac!$S45))=FALSE(),IF(ISERR(FIND(CONCATENATE(AB$4,"++"),NieStac!$S45))=FALSE(),IF(ISERR(FIND(CONCATENATE(AB$4,"+++"),NieStac!$S45))=FALSE(),"+++","++"),"+")," ")," ")</f>
        <v xml:space="preserve"> </v>
      </c>
      <c r="AC39" s="204" t="str">
        <f>IF(ISERR(FIND(AC$4,NieStac!$S45))=FALSE(),IF(ISERR(FIND(CONCATENATE(AC$4,"+"),NieStac!$S45))=FALSE(),IF(ISERR(FIND(CONCATENATE(AC$4,"++"),NieStac!$S45))=FALSE(),IF(ISERR(FIND(CONCATENATE(AC$4,"+++"),NieStac!$S45))=FALSE(),"+++","++"),"+")," ")," ")</f>
        <v xml:space="preserve"> </v>
      </c>
      <c r="AD39" s="204" t="str">
        <f>IF(ISERR(FIND(AD$4,NieStac!$S45))=FALSE(),IF(ISERR(FIND(CONCATENATE(AD$4,"+"),NieStac!$S45))=FALSE(),IF(ISERR(FIND(CONCATENATE(AD$4,"++"),NieStac!$S45))=FALSE(),IF(ISERR(FIND(CONCATENATE(AD$4,"+++"),NieStac!$S45))=FALSE(),"+++","++"),"+")," ")," ")</f>
        <v xml:space="preserve"> </v>
      </c>
      <c r="AE39" s="204" t="str">
        <f>IF(ISERR(FIND(AE$4,NieStac!$S45))=FALSE(),IF(ISERR(FIND(CONCATENATE(AE$4,"+"),NieStac!$S45))=FALSE(),IF(ISERR(FIND(CONCATENATE(AE$4,"++"),NieStac!$S45))=FALSE(),IF(ISERR(FIND(CONCATENATE(AE$4,"+++"),NieStac!$S45))=FALSE(),"+++","++"),"+")," ")," ")</f>
        <v xml:space="preserve"> </v>
      </c>
      <c r="AF39" s="204" t="str">
        <f>IF(ISERR(FIND(AF$4,NieStac!$S45))=FALSE(),IF(ISERR(FIND(CONCATENATE(AF$4,"+"),NieStac!$S45))=FALSE(),IF(ISERR(FIND(CONCATENATE(AF$4,"++"),NieStac!$S45))=FALSE(),IF(ISERR(FIND(CONCATENATE(AF$4,"+++"),NieStac!$S45))=FALSE(),"+++","++"),"+")," ")," ")</f>
        <v xml:space="preserve"> </v>
      </c>
      <c r="AG39" s="204" t="str">
        <f>IF(ISERR(FIND(AG$4,NieStac!$S45))=FALSE(),IF(ISERR(FIND(CONCATENATE(AG$4,"+"),NieStac!$S45))=FALSE(),IF(ISERR(FIND(CONCATENATE(AG$4,"++"),NieStac!$S45))=FALSE(),IF(ISERR(FIND(CONCATENATE(AG$4,"+++"),NieStac!$S45))=FALSE(),"+++","++"),"+")," ")," ")</f>
        <v xml:space="preserve"> </v>
      </c>
      <c r="AH39" s="204" t="str">
        <f>IF(ISERR(FIND(AH$4,NieStac!$S45))=FALSE(),IF(ISERR(FIND(CONCATENATE(AH$4,"+"),NieStac!$S45))=FALSE(),IF(ISERR(FIND(CONCATENATE(AH$4,"++"),NieStac!$S45))=FALSE(),IF(ISERR(FIND(CONCATENATE(AH$4,"+++"),NieStac!$S45))=FALSE(),"+++","++"),"+")," ")," ")</f>
        <v xml:space="preserve"> </v>
      </c>
      <c r="AI39" s="204" t="str">
        <f>IF(ISERR(FIND(AI$4,NieStac!$S45))=FALSE(),IF(ISERR(FIND(CONCATENATE(AI$4,"+"),NieStac!$S45))=FALSE(),IF(ISERR(FIND(CONCATENATE(AI$4,"++"),NieStac!$S45))=FALSE(),IF(ISERR(FIND(CONCATENATE(AI$4,"+++"),NieStac!$S45))=FALSE(),"+++","++"),"+")," ")," ")</f>
        <v xml:space="preserve"> </v>
      </c>
      <c r="AJ39" s="204" t="str">
        <f>IF(ISERR(FIND(AJ$4,NieStac!$S45))=FALSE(),IF(ISERR(FIND(CONCATENATE(AJ$4,"+"),NieStac!$S45))=FALSE(),IF(ISERR(FIND(CONCATENATE(AJ$4,"++"),NieStac!$S45))=FALSE(),IF(ISERR(FIND(CONCATENATE(AJ$4,"+++"),NieStac!$S45))=FALSE(),"+++","++"),"+")," ")," ")</f>
        <v xml:space="preserve"> </v>
      </c>
      <c r="AK39" s="204" t="str">
        <f>IF(ISERR(FIND(AK$4,NieStac!$S45))=FALSE(),IF(ISERR(FIND(CONCATENATE(AK$4,"+"),NieStac!$S45))=FALSE(),IF(ISERR(FIND(CONCATENATE(AK$4,"++"),NieStac!$S45))=FALSE(),IF(ISERR(FIND(CONCATENATE(AK$4,"+++"),NieStac!$S45))=FALSE(),"+++","++"),"+")," ")," ")</f>
        <v xml:space="preserve"> </v>
      </c>
      <c r="AL39" s="204" t="str">
        <f>IF(ISERR(FIND(AL$4,NieStac!$S45))=FALSE(),IF(ISERR(FIND(CONCATENATE(AL$4,"+"),NieStac!$S45))=FALSE(),IF(ISERR(FIND(CONCATENATE(AL$4,"++"),NieStac!$S45))=FALSE(),IF(ISERR(FIND(CONCATENATE(AL$4,"+++"),NieStac!$S45))=FALSE(),"+++","++"),"+")," ")," ")</f>
        <v xml:space="preserve"> </v>
      </c>
      <c r="AM39" s="204" t="str">
        <f>IF(ISERR(FIND(AM$4,NieStac!$S45))=FALSE(),IF(ISERR(FIND(CONCATENATE(AM$4,"+"),NieStac!$S45))=FALSE(),IF(ISERR(FIND(CONCATENATE(AM$4,"++"),NieStac!$S45))=FALSE(),IF(ISERR(FIND(CONCATENATE(AM$4,"+++"),NieStac!$S45))=FALSE(),"+++","++"),"+")," ")," ")</f>
        <v xml:space="preserve"> </v>
      </c>
      <c r="AN39" s="204" t="str">
        <f>IF(ISERR(FIND(AN$4,NieStac!$S45))=FALSE(),IF(ISERR(FIND(CONCATENATE(AN$4,"+"),NieStac!$S45))=FALSE(),IF(ISERR(FIND(CONCATENATE(AN$4,"++"),NieStac!$S45))=FALSE(),IF(ISERR(FIND(CONCATENATE(AN$4,"+++"),NieStac!$S45))=FALSE(),"+++","++"),"+")," ")," ")</f>
        <v xml:space="preserve"> </v>
      </c>
      <c r="AO39" s="204" t="str">
        <f>IF(ISERR(FIND(AO$4,NieStac!$S45))=FALSE(),IF(ISERR(FIND(CONCATENATE(AO$4,"+"),NieStac!$S45))=FALSE(),IF(ISERR(FIND(CONCATENATE(AO$4,"++"),NieStac!$S45))=FALSE(),IF(ISERR(FIND(CONCATENATE(AO$4,"+++"),NieStac!$S45))=FALSE(),"+++","++"),"+")," ")," ")</f>
        <v xml:space="preserve"> </v>
      </c>
      <c r="AP39" s="204" t="str">
        <f>IF(ISERR(FIND(AP$4,NieStac!$S45))=FALSE(),IF(ISERR(FIND(CONCATENATE(AP$4,"+"),NieStac!$S45))=FALSE(),IF(ISERR(FIND(CONCATENATE(AP$4,"++"),NieStac!$S45))=FALSE(),IF(ISERR(FIND(CONCATENATE(AP$4,"+++"),NieStac!$S45))=FALSE(),"+++","++"),"+")," ")," ")</f>
        <v xml:space="preserve"> </v>
      </c>
      <c r="AQ39" s="204" t="str">
        <f>IF(ISERR(FIND(AQ$4,NieStac!$S45))=FALSE(),IF(ISERR(FIND(CONCATENATE(AQ$4,"+"),NieStac!$S45))=FALSE(),IF(ISERR(FIND(CONCATENATE(AQ$4,"++"),NieStac!$S45))=FALSE(),IF(ISERR(FIND(CONCATENATE(AQ$4,"+++"),NieStac!$S45))=FALSE(),"+++","++"),"+")," ")," ")</f>
        <v xml:space="preserve"> </v>
      </c>
      <c r="AR39" s="204" t="str">
        <f>IF(ISERR(FIND(AR$4,NieStac!$S45))=FALSE(),IF(ISERR(FIND(CONCATENATE(AR$4,"+"),NieStac!$S45))=FALSE(),IF(ISERR(FIND(CONCATENATE(AR$4,"++"),NieStac!$S45))=FALSE(),IF(ISERR(FIND(CONCATENATE(AR$4,"+++"),NieStac!$S45))=FALSE(),"+++","++"),"+")," ")," ")</f>
        <v xml:space="preserve"> </v>
      </c>
      <c r="AS39" s="204" t="str">
        <f>IF(ISERR(FIND(AS$4,NieStac!$S45))=FALSE(),IF(ISERR(FIND(CONCATENATE(AS$4,"+"),NieStac!$S45))=FALSE(),IF(ISERR(FIND(CONCATENATE(AS$4,"++"),NieStac!$S45))=FALSE(),IF(ISERR(FIND(CONCATENATE(AS$4,"+++"),NieStac!$S45))=FALSE(),"+++","++"),"+")," ")," ")</f>
        <v xml:space="preserve"> </v>
      </c>
      <c r="AT39" s="204" t="str">
        <f>IF(ISERR(FIND(AT$4,NieStac!$S45))=FALSE(),IF(ISERR(FIND(CONCATENATE(AT$4,"+"),NieStac!$S45))=FALSE(),IF(ISERR(FIND(CONCATENATE(AT$4,"++"),NieStac!$S45))=FALSE(),IF(ISERR(FIND(CONCATENATE(AT$4,"+++"),NieStac!$S45))=FALSE(),"+++","++"),"+")," ")," ")</f>
        <v xml:space="preserve"> </v>
      </c>
      <c r="AU39" s="204" t="str">
        <f>IF(ISERR(FIND(AU$4,NieStac!$S45))=FALSE(),IF(ISERR(FIND(CONCATENATE(AU$4,"+"),NieStac!$S45))=FALSE(),IF(ISERR(FIND(CONCATENATE(AU$4,"++"),NieStac!$S45))=FALSE(),IF(ISERR(FIND(CONCATENATE(AU$4,"+++"),NieStac!$S45))=FALSE(),"+++","++"),"+")," ")," ")</f>
        <v xml:space="preserve"> </v>
      </c>
      <c r="AV39" s="205" t="str">
        <f>NieStac!C45</f>
        <v>Przemysłowe systemy baz danych</v>
      </c>
      <c r="AW39" s="204" t="str">
        <f>IF(ISERR(FIND(AW$4,NieStac!$T45))=FALSE(),IF(ISERR(FIND(CONCATENATE(AW$4,"+"),NieStac!$T45))=FALSE(),IF(ISERR(FIND(CONCATENATE(AW$4,"++"),NieStac!$T45))=FALSE(),IF(ISERR(FIND(CONCATENATE(AW$4,"+++"),NieStac!$T45))=FALSE(),"+++","++"),"+")," ")," ")</f>
        <v xml:space="preserve"> </v>
      </c>
      <c r="AX39" s="204" t="str">
        <f>IF(ISERR(FIND(AX$4,NieStac!$T45))=FALSE(),IF(ISERR(FIND(CONCATENATE(AX$4,"+"),NieStac!$T45))=FALSE(),IF(ISERR(FIND(CONCATENATE(AX$4,"++"),NieStac!$T45))=FALSE(),IF(ISERR(FIND(CONCATENATE(AX$4,"+++"),NieStac!$T45))=FALSE(),"+++","++"),"+")," ")," ")</f>
        <v>++</v>
      </c>
      <c r="AY39" s="204" t="str">
        <f>IF(ISERR(FIND(AY$4,NieStac!$T45))=FALSE(),IF(ISERR(FIND(CONCATENATE(AY$4,"+"),NieStac!$T45))=FALSE(),IF(ISERR(FIND(CONCATENATE(AY$4,"++"),NieStac!$T45))=FALSE(),IF(ISERR(FIND(CONCATENATE(AY$4,"+++"),NieStac!$T45))=FALSE(),"+++","++"),"+")," ")," ")</f>
        <v xml:space="preserve"> </v>
      </c>
      <c r="AZ39" s="204" t="str">
        <f>IF(ISERR(FIND(AZ$4,NieStac!$T45))=FALSE(),IF(ISERR(FIND(CONCATENATE(AZ$4,"+"),NieStac!$T45))=FALSE(),IF(ISERR(FIND(CONCATENATE(AZ$4,"++"),NieStac!$T45))=FALSE(),IF(ISERR(FIND(CONCATENATE(AZ$4,"+++"),NieStac!$T45))=FALSE(),"+++","++"),"+")," ")," ")</f>
        <v xml:space="preserve"> </v>
      </c>
      <c r="BA39" s="204" t="str">
        <f>IF(ISERR(FIND(BA$4,NieStac!$T45))=FALSE(),IF(ISERR(FIND(CONCATENATE(BA$4,"+"),NieStac!$T45))=FALSE(),IF(ISERR(FIND(CONCATENATE(BA$4,"++"),NieStac!$T45))=FALSE(),IF(ISERR(FIND(CONCATENATE(BA$4,"+++"),NieStac!$T45))=FALSE(),"+++","++"),"+")," ")," ")</f>
        <v>++</v>
      </c>
      <c r="BB39" s="204" t="str">
        <f>IF(ISERR(FIND(BB$4,NieStac!$T45))=FALSE(),IF(ISERR(FIND(CONCATENATE(BB$4,"+"),NieStac!$T45))=FALSE(),IF(ISERR(FIND(CONCATENATE(BB$4,"++"),NieStac!$T45))=FALSE(),IF(ISERR(FIND(CONCATENATE(BB$4,"+++"),NieStac!$T45))=FALSE(),"+++","++"),"+")," ")," ")</f>
        <v xml:space="preserve"> </v>
      </c>
      <c r="BC39" s="204"/>
      <c r="BD39" s="204"/>
      <c r="BE39" s="204"/>
    </row>
    <row r="40" spans="1:57" ht="12.75" customHeight="1">
      <c r="A40" s="203" t="str">
        <f>NieStac!C46</f>
        <v>Integracja systemów automatyki</v>
      </c>
      <c r="B40" s="204" t="str">
        <f>IF(ISERR(FIND(B$4,NieStac!$R46))=FALSE(),IF(ISERR(FIND(CONCATENATE(B$4,"+"),NieStac!$R46))=FALSE(),IF(ISERR(FIND(CONCATENATE(B$4,"++"),NieStac!$R46))=FALSE(),IF(ISERR(FIND(CONCATENATE(B$4,"+++"),NieStac!$R46))=FALSE(),"+++","++"),"+")," ")," ")</f>
        <v xml:space="preserve"> </v>
      </c>
      <c r="C40" s="204" t="str">
        <f>IF(ISERR(FIND(C$4,NieStac!$R46))=FALSE(),IF(ISERR(FIND(CONCATENATE(C$4,"+"),NieStac!$R46))=FALSE(),IF(ISERR(FIND(CONCATENATE(C$4,"++"),NieStac!$R46))=FALSE(),IF(ISERR(FIND(CONCATENATE(C$4,"+++"),NieStac!$R46))=FALSE(),"+++","++"),"+")," ")," ")</f>
        <v xml:space="preserve"> </v>
      </c>
      <c r="D40" s="204" t="str">
        <f>IF(ISERR(FIND(D$4,NieStac!$R46))=FALSE(),IF(ISERR(FIND(CONCATENATE(D$4,"+"),NieStac!$R46))=FALSE(),IF(ISERR(FIND(CONCATENATE(D$4,"++"),NieStac!$R46))=FALSE(),IF(ISERR(FIND(CONCATENATE(D$4,"+++"),NieStac!$R46))=FALSE(),"+++","++"),"+")," ")," ")</f>
        <v>++</v>
      </c>
      <c r="E40" s="204" t="str">
        <f>IF(ISERR(FIND(E$4,NieStac!$R46))=FALSE(),IF(ISERR(FIND(CONCATENATE(E$4,"+"),NieStac!$R46))=FALSE(),IF(ISERR(FIND(CONCATENATE(E$4,"++"),NieStac!$R46))=FALSE(),IF(ISERR(FIND(CONCATENATE(E$4,"+++"),NieStac!$R46))=FALSE(),"+++","++"),"+")," ")," ")</f>
        <v xml:space="preserve"> </v>
      </c>
      <c r="F40" s="204" t="str">
        <f>IF(ISERR(FIND(F$4,NieStac!$R46))=FALSE(),IF(ISERR(FIND(CONCATENATE(F$4,"+"),NieStac!$R46))=FALSE(),IF(ISERR(FIND(CONCATENATE(F$4,"++"),NieStac!$R46))=FALSE(),IF(ISERR(FIND(CONCATENATE(F$4,"+++"),NieStac!$R46))=FALSE(),"+++","++"),"+")," ")," ")</f>
        <v xml:space="preserve"> </v>
      </c>
      <c r="G40" s="204" t="str">
        <f>IF(ISERR(FIND(G$4,NieStac!$R46))=FALSE(),IF(ISERR(FIND(CONCATENATE(G$4,"+"),NieStac!$R46))=FALSE(),IF(ISERR(FIND(CONCATENATE(G$4,"++"),NieStac!$R46))=FALSE(),IF(ISERR(FIND(CONCATENATE(G$4,"+++"),NieStac!$R46))=FALSE(),"+++","++"),"+")," ")," ")</f>
        <v xml:space="preserve"> </v>
      </c>
      <c r="H40" s="204" t="str">
        <f>IF(ISERR(FIND(H$4,NieStac!$R46))=FALSE(),IF(ISERR(FIND(CONCATENATE(H$4,"+"),NieStac!$R46))=FALSE(),IF(ISERR(FIND(CONCATENATE(H$4,"++"),NieStac!$R46))=FALSE(),IF(ISERR(FIND(CONCATENATE(H$4,"+++"),NieStac!$R46))=FALSE(),"+++","++"),"+")," ")," ")</f>
        <v xml:space="preserve"> </v>
      </c>
      <c r="I40" s="204" t="str">
        <f>IF(ISERR(FIND(I$4,NieStac!$R46))=FALSE(),IF(ISERR(FIND(CONCATENATE(I$4,"+"),NieStac!$R46))=FALSE(),IF(ISERR(FIND(CONCATENATE(I$4,"++"),NieStac!$R46))=FALSE(),IF(ISERR(FIND(CONCATENATE(I$4,"+++"),NieStac!$R46))=FALSE(),"+++","++"),"+")," ")," ")</f>
        <v xml:space="preserve"> </v>
      </c>
      <c r="J40" s="204" t="str">
        <f>IF(ISERR(FIND(J$4,NieStac!$R46))=FALSE(),IF(ISERR(FIND(CONCATENATE(J$4,"+"),NieStac!$R46))=FALSE(),IF(ISERR(FIND(CONCATENATE(J$4,"++"),NieStac!$R46))=FALSE(),IF(ISERR(FIND(CONCATENATE(J$4,"+++"),NieStac!$R46))=FALSE(),"+++","++"),"+")," ")," ")</f>
        <v xml:space="preserve"> </v>
      </c>
      <c r="K40" s="204" t="str">
        <f>IF(ISERR(FIND(K$4,NieStac!$R46))=FALSE(),IF(ISERR(FIND(CONCATENATE(K$4,"+"),NieStac!$R46))=FALSE(),IF(ISERR(FIND(CONCATENATE(K$4,"++"),NieStac!$R46))=FALSE(),IF(ISERR(FIND(CONCATENATE(K$4,"+++"),NieStac!$R46))=FALSE(),"+++","++"),"+")," ")," ")</f>
        <v>+</v>
      </c>
      <c r="L40" s="204" t="str">
        <f>IF(ISERR(FIND(L$4,NieStac!$R46))=FALSE(),IF(ISERR(FIND(CONCATENATE(L$4,"+"),NieStac!$R46))=FALSE(),IF(ISERR(FIND(CONCATENATE(L$4,"++"),NieStac!$R46))=FALSE(),IF(ISERR(FIND(CONCATENATE(L$4,"+++"),NieStac!$R46))=FALSE(),"+++","++"),"+")," ")," ")</f>
        <v xml:space="preserve"> </v>
      </c>
      <c r="M40" s="204" t="str">
        <f>IF(ISERR(FIND(M$4,NieStac!$R46))=FALSE(),IF(ISERR(FIND(CONCATENATE(M$4,"+"),NieStac!$R46))=FALSE(),IF(ISERR(FIND(CONCATENATE(M$4,"++"),NieStac!$R46))=FALSE(),IF(ISERR(FIND(CONCATENATE(M$4,"+++"),NieStac!$R46))=FALSE(),"+++","++"),"+")," ")," ")</f>
        <v xml:space="preserve"> </v>
      </c>
      <c r="N40" s="204" t="str">
        <f>IF(ISERR(FIND(N$4,NieStac!$R46))=FALSE(),IF(ISERR(FIND(CONCATENATE(N$4,"+"),NieStac!$R46))=FALSE(),IF(ISERR(FIND(CONCATENATE(N$4,"++"),NieStac!$R46))=FALSE(),IF(ISERR(FIND(CONCATENATE(N$4,"+++"),NieStac!$R46))=FALSE(),"+++","++"),"+")," ")," ")</f>
        <v xml:space="preserve"> </v>
      </c>
      <c r="O40" s="204" t="str">
        <f>IF(ISERR(FIND(O$4,NieStac!$R46))=FALSE(),IF(ISERR(FIND(CONCATENATE(O$4,"+"),NieStac!$R46))=FALSE(),IF(ISERR(FIND(CONCATENATE(O$4,"++"),NieStac!$R46))=FALSE(),IF(ISERR(FIND(CONCATENATE(O$4,"+++"),NieStac!$R46))=FALSE(),"+++","++"),"+")," ")," ")</f>
        <v xml:space="preserve"> </v>
      </c>
      <c r="P40" s="204" t="str">
        <f>IF(ISERR(FIND(P$4,NieStac!$R46))=FALSE(),IF(ISERR(FIND(CONCATENATE(P$4,"+"),NieStac!$R46))=FALSE(),IF(ISERR(FIND(CONCATENATE(P$4,"++"),NieStac!$R46))=FALSE(),IF(ISERR(FIND(CONCATENATE(P$4,"+++"),NieStac!$R46))=FALSE(),"+++","++"),"+")," ")," ")</f>
        <v xml:space="preserve"> </v>
      </c>
      <c r="Q40" s="204" t="str">
        <f>IF(ISERR(FIND(Q$4,NieStac!$R46))=FALSE(),IF(ISERR(FIND(CONCATENATE(Q$4,"+"),NieStac!$R46))=FALSE(),IF(ISERR(FIND(CONCATENATE(Q$4,"++"),NieStac!$R46))=FALSE(),IF(ISERR(FIND(CONCATENATE(Q$4,"+++"),NieStac!$R46))=FALSE(),"+++","++"),"+")," ")," ")</f>
        <v xml:space="preserve"> </v>
      </c>
      <c r="R40" s="204" t="str">
        <f>IF(ISERR(FIND(R$4,NieStac!$R46))=FALSE(),IF(ISERR(FIND(CONCATENATE(R$4,"+"),NieStac!$R46))=FALSE(),IF(ISERR(FIND(CONCATENATE(R$4,"++"),NieStac!$R46))=FALSE(),IF(ISERR(FIND(CONCATENATE(R$4,"+++"),NieStac!$R46))=FALSE(),"+++","++"),"+")," ")," ")</f>
        <v xml:space="preserve"> </v>
      </c>
      <c r="S40" s="204" t="str">
        <f>IF(ISERR(FIND(S$4,NieStac!$R46))=FALSE(),IF(ISERR(FIND(CONCATENATE(S$4,"+"),NieStac!$R46))=FALSE(),IF(ISERR(FIND(CONCATENATE(S$4,"++"),NieStac!$R46))=FALSE(),IF(ISERR(FIND(CONCATENATE(S$4,"+++"),NieStac!$R46))=FALSE(),"+++","++"),"+")," ")," ")</f>
        <v xml:space="preserve"> </v>
      </c>
      <c r="T40" s="205" t="str">
        <f>NieStac!C46</f>
        <v>Integracja systemów automatyki</v>
      </c>
      <c r="U40" s="204" t="str">
        <f>IF(ISERR(FIND(U$4,NieStac!$S46))=FALSE(),IF(ISERR(FIND(CONCATENATE(U$4,"+"),NieStac!$S46))=FALSE(),IF(ISERR(FIND(CONCATENATE(U$4,"++"),NieStac!$S46))=FALSE(),IF(ISERR(FIND(CONCATENATE(U$4,"+++"),NieStac!$S46))=FALSE(),"+++","++"),"+")," ")," ")</f>
        <v xml:space="preserve"> </v>
      </c>
      <c r="V40" s="204" t="str">
        <f>IF(ISERR(FIND(V$4,NieStac!$S46))=FALSE(),IF(ISERR(FIND(CONCATENATE(V$4,"+"),NieStac!$S46))=FALSE(),IF(ISERR(FIND(CONCATENATE(V$4,"++"),NieStac!$S46))=FALSE(),IF(ISERR(FIND(CONCATENATE(V$4,"+++"),NieStac!$S46))=FALSE(),"+++","++"),"+")," ")," ")</f>
        <v>++</v>
      </c>
      <c r="W40" s="204" t="str">
        <f>IF(ISERR(FIND(W$4,NieStac!$S46))=FALSE(),IF(ISERR(FIND(CONCATENATE(W$4,"+"),NieStac!$S46))=FALSE(),IF(ISERR(FIND(CONCATENATE(W$4,"++"),NieStac!$S46))=FALSE(),IF(ISERR(FIND(CONCATENATE(W$4,"+++"),NieStac!$S46))=FALSE(),"+++","++"),"+")," ")," ")</f>
        <v xml:space="preserve"> </v>
      </c>
      <c r="X40" s="204" t="str">
        <f>IF(ISERR(FIND(X$4,NieStac!$S46))=FALSE(),IF(ISERR(FIND(CONCATENATE(X$4,"+"),NieStac!$S46))=FALSE(),IF(ISERR(FIND(CONCATENATE(X$4,"++"),NieStac!$S46))=FALSE(),IF(ISERR(FIND(CONCATENATE(X$4,"+++"),NieStac!$S46))=FALSE(),"+++","++"),"+")," ")," ")</f>
        <v xml:space="preserve"> </v>
      </c>
      <c r="Y40" s="204" t="str">
        <f>IF(ISERR(FIND(Y$4,NieStac!$S46))=FALSE(),IF(ISERR(FIND(CONCATENATE(Y$4,"+"),NieStac!$S46))=FALSE(),IF(ISERR(FIND(CONCATENATE(Y$4,"++"),NieStac!$S46))=FALSE(),IF(ISERR(FIND(CONCATENATE(Y$4,"+++"),NieStac!$S46))=FALSE(),"+++","++"),"+")," ")," ")</f>
        <v xml:space="preserve"> </v>
      </c>
      <c r="Z40" s="204" t="str">
        <f>IF(ISERR(FIND(Z$4,NieStac!$S46))=FALSE(),IF(ISERR(FIND(CONCATENATE(Z$4,"+"),NieStac!$S46))=FALSE(),IF(ISERR(FIND(CONCATENATE(Z$4,"++"),NieStac!$S46))=FALSE(),IF(ISERR(FIND(CONCATENATE(Z$4,"+++"),NieStac!$S46))=FALSE(),"+++","++"),"+")," ")," ")</f>
        <v xml:space="preserve"> </v>
      </c>
      <c r="AA40" s="204" t="str">
        <f>IF(ISERR(FIND(AA$4,NieStac!$S46))=FALSE(),IF(ISERR(FIND(CONCATENATE(AA$4,"+"),NieStac!$S46))=FALSE(),IF(ISERR(FIND(CONCATENATE(AA$4,"++"),NieStac!$S46))=FALSE(),IF(ISERR(FIND(CONCATENATE(AA$4,"+++"),NieStac!$S46))=FALSE(),"+++","++"),"+")," ")," ")</f>
        <v xml:space="preserve"> </v>
      </c>
      <c r="AB40" s="204" t="str">
        <f>IF(ISERR(FIND(AB$4,NieStac!$S46))=FALSE(),IF(ISERR(FIND(CONCATENATE(AB$4,"+"),NieStac!$S46))=FALSE(),IF(ISERR(FIND(CONCATENATE(AB$4,"++"),NieStac!$S46))=FALSE(),IF(ISERR(FIND(CONCATENATE(AB$4,"+++"),NieStac!$S46))=FALSE(),"+++","++"),"+")," ")," ")</f>
        <v xml:space="preserve"> </v>
      </c>
      <c r="AC40" s="204" t="str">
        <f>IF(ISERR(FIND(AC$4,NieStac!$S46))=FALSE(),IF(ISERR(FIND(CONCATENATE(AC$4,"+"),NieStac!$S46))=FALSE(),IF(ISERR(FIND(CONCATENATE(AC$4,"++"),NieStac!$S46))=FALSE(),IF(ISERR(FIND(CONCATENATE(AC$4,"+++"),NieStac!$S46))=FALSE(),"+++","++"),"+")," ")," ")</f>
        <v xml:space="preserve"> </v>
      </c>
      <c r="AD40" s="204" t="str">
        <f>IF(ISERR(FIND(AD$4,NieStac!$S46))=FALSE(),IF(ISERR(FIND(CONCATENATE(AD$4,"+"),NieStac!$S46))=FALSE(),IF(ISERR(FIND(CONCATENATE(AD$4,"++"),NieStac!$S46))=FALSE(),IF(ISERR(FIND(CONCATENATE(AD$4,"+++"),NieStac!$S46))=FALSE(),"+++","++"),"+")," ")," ")</f>
        <v xml:space="preserve"> </v>
      </c>
      <c r="AE40" s="204" t="str">
        <f>IF(ISERR(FIND(AE$4,NieStac!$S46))=FALSE(),IF(ISERR(FIND(CONCATENATE(AE$4,"+"),NieStac!$S46))=FALSE(),IF(ISERR(FIND(CONCATENATE(AE$4,"++"),NieStac!$S46))=FALSE(),IF(ISERR(FIND(CONCATENATE(AE$4,"+++"),NieStac!$S46))=FALSE(),"+++","++"),"+")," ")," ")</f>
        <v xml:space="preserve"> </v>
      </c>
      <c r="AF40" s="204" t="str">
        <f>IF(ISERR(FIND(AF$4,NieStac!$S46))=FALSE(),IF(ISERR(FIND(CONCATENATE(AF$4,"+"),NieStac!$S46))=FALSE(),IF(ISERR(FIND(CONCATENATE(AF$4,"++"),NieStac!$S46))=FALSE(),IF(ISERR(FIND(CONCATENATE(AF$4,"+++"),NieStac!$S46))=FALSE(),"+++","++"),"+")," ")," ")</f>
        <v>++</v>
      </c>
      <c r="AG40" s="204" t="str">
        <f>IF(ISERR(FIND(AG$4,NieStac!$S46))=FALSE(),IF(ISERR(FIND(CONCATENATE(AG$4,"+"),NieStac!$S46))=FALSE(),IF(ISERR(FIND(CONCATENATE(AG$4,"++"),NieStac!$S46))=FALSE(),IF(ISERR(FIND(CONCATENATE(AG$4,"+++"),NieStac!$S46))=FALSE(),"+++","++"),"+")," ")," ")</f>
        <v>+</v>
      </c>
      <c r="AH40" s="204" t="str">
        <f>IF(ISERR(FIND(AH$4,NieStac!$S46))=FALSE(),IF(ISERR(FIND(CONCATENATE(AH$4,"+"),NieStac!$S46))=FALSE(),IF(ISERR(FIND(CONCATENATE(AH$4,"++"),NieStac!$S46))=FALSE(),IF(ISERR(FIND(CONCATENATE(AH$4,"+++"),NieStac!$S46))=FALSE(),"+++","++"),"+")," ")," ")</f>
        <v xml:space="preserve"> </v>
      </c>
      <c r="AI40" s="204" t="str">
        <f>IF(ISERR(FIND(AI$4,NieStac!$S46))=FALSE(),IF(ISERR(FIND(CONCATENATE(AI$4,"+"),NieStac!$S46))=FALSE(),IF(ISERR(FIND(CONCATENATE(AI$4,"++"),NieStac!$S46))=FALSE(),IF(ISERR(FIND(CONCATENATE(AI$4,"+++"),NieStac!$S46))=FALSE(),"+++","++"),"+")," ")," ")</f>
        <v xml:space="preserve"> </v>
      </c>
      <c r="AJ40" s="204" t="str">
        <f>IF(ISERR(FIND(AJ$4,NieStac!$S46))=FALSE(),IF(ISERR(FIND(CONCATENATE(AJ$4,"+"),NieStac!$S46))=FALSE(),IF(ISERR(FIND(CONCATENATE(AJ$4,"++"),NieStac!$S46))=FALSE(),IF(ISERR(FIND(CONCATENATE(AJ$4,"+++"),NieStac!$S46))=FALSE(),"+++","++"),"+")," ")," ")</f>
        <v xml:space="preserve"> </v>
      </c>
      <c r="AK40" s="204" t="str">
        <f>IF(ISERR(FIND(AK$4,NieStac!$S46))=FALSE(),IF(ISERR(FIND(CONCATENATE(AK$4,"+"),NieStac!$S46))=FALSE(),IF(ISERR(FIND(CONCATENATE(AK$4,"++"),NieStac!$S46))=FALSE(),IF(ISERR(FIND(CONCATENATE(AK$4,"+++"),NieStac!$S46))=FALSE(),"+++","++"),"+")," ")," ")</f>
        <v xml:space="preserve"> </v>
      </c>
      <c r="AL40" s="204" t="str">
        <f>IF(ISERR(FIND(AL$4,NieStac!$S46))=FALSE(),IF(ISERR(FIND(CONCATENATE(AL$4,"+"),NieStac!$S46))=FALSE(),IF(ISERR(FIND(CONCATENATE(AL$4,"++"),NieStac!$S46))=FALSE(),IF(ISERR(FIND(CONCATENATE(AL$4,"+++"),NieStac!$S46))=FALSE(),"+++","++"),"+")," ")," ")</f>
        <v xml:space="preserve"> </v>
      </c>
      <c r="AM40" s="204" t="str">
        <f>IF(ISERR(FIND(AM$4,NieStac!$S46))=FALSE(),IF(ISERR(FIND(CONCATENATE(AM$4,"+"),NieStac!$S46))=FALSE(),IF(ISERR(FIND(CONCATENATE(AM$4,"++"),NieStac!$S46))=FALSE(),IF(ISERR(FIND(CONCATENATE(AM$4,"+++"),NieStac!$S46))=FALSE(),"+++","++"),"+")," ")," ")</f>
        <v>+</v>
      </c>
      <c r="AN40" s="204" t="str">
        <f>IF(ISERR(FIND(AN$4,NieStac!$S46))=FALSE(),IF(ISERR(FIND(CONCATENATE(AN$4,"+"),NieStac!$S46))=FALSE(),IF(ISERR(FIND(CONCATENATE(AN$4,"++"),NieStac!$S46))=FALSE(),IF(ISERR(FIND(CONCATENATE(AN$4,"+++"),NieStac!$S46))=FALSE(),"+++","++"),"+")," ")," ")</f>
        <v xml:space="preserve"> </v>
      </c>
      <c r="AO40" s="204" t="str">
        <f>IF(ISERR(FIND(AO$4,NieStac!$S46))=FALSE(),IF(ISERR(FIND(CONCATENATE(AO$4,"+"),NieStac!$S46))=FALSE(),IF(ISERR(FIND(CONCATENATE(AO$4,"++"),NieStac!$S46))=FALSE(),IF(ISERR(FIND(CONCATENATE(AO$4,"+++"),NieStac!$S46))=FALSE(),"+++","++"),"+")," ")," ")</f>
        <v>++</v>
      </c>
      <c r="AP40" s="204" t="str">
        <f>IF(ISERR(FIND(AP$4,NieStac!$S46))=FALSE(),IF(ISERR(FIND(CONCATENATE(AP$4,"+"),NieStac!$S46))=FALSE(),IF(ISERR(FIND(CONCATENATE(AP$4,"++"),NieStac!$S46))=FALSE(),IF(ISERR(FIND(CONCATENATE(AP$4,"+++"),NieStac!$S46))=FALSE(),"+++","++"),"+")," ")," ")</f>
        <v xml:space="preserve"> </v>
      </c>
      <c r="AQ40" s="204" t="str">
        <f>IF(ISERR(FIND(AQ$4,NieStac!$S46))=FALSE(),IF(ISERR(FIND(CONCATENATE(AQ$4,"+"),NieStac!$S46))=FALSE(),IF(ISERR(FIND(CONCATENATE(AQ$4,"++"),NieStac!$S46))=FALSE(),IF(ISERR(FIND(CONCATENATE(AQ$4,"+++"),NieStac!$S46))=FALSE(),"+++","++"),"+")," ")," ")</f>
        <v xml:space="preserve"> </v>
      </c>
      <c r="AR40" s="204" t="str">
        <f>IF(ISERR(FIND(AR$4,NieStac!$S46))=FALSE(),IF(ISERR(FIND(CONCATENATE(AR$4,"+"),NieStac!$S46))=FALSE(),IF(ISERR(FIND(CONCATENATE(AR$4,"++"),NieStac!$S46))=FALSE(),IF(ISERR(FIND(CONCATENATE(AR$4,"+++"),NieStac!$S46))=FALSE(),"+++","++"),"+")," ")," ")</f>
        <v xml:space="preserve"> </v>
      </c>
      <c r="AS40" s="204" t="str">
        <f>IF(ISERR(FIND(AS$4,NieStac!$S46))=FALSE(),IF(ISERR(FIND(CONCATENATE(AS$4,"+"),NieStac!$S46))=FALSE(),IF(ISERR(FIND(CONCATENATE(AS$4,"++"),NieStac!$S46))=FALSE(),IF(ISERR(FIND(CONCATENATE(AS$4,"+++"),NieStac!$S46))=FALSE(),"+++","++"),"+")," ")," ")</f>
        <v xml:space="preserve"> </v>
      </c>
      <c r="AT40" s="204" t="str">
        <f>IF(ISERR(FIND(AT$4,NieStac!$S46))=FALSE(),IF(ISERR(FIND(CONCATENATE(AT$4,"+"),NieStac!$S46))=FALSE(),IF(ISERR(FIND(CONCATENATE(AT$4,"++"),NieStac!$S46))=FALSE(),IF(ISERR(FIND(CONCATENATE(AT$4,"+++"),NieStac!$S46))=FALSE(),"+++","++"),"+")," ")," ")</f>
        <v xml:space="preserve"> </v>
      </c>
      <c r="AU40" s="204" t="str">
        <f>IF(ISERR(FIND(AU$4,NieStac!$S46))=FALSE(),IF(ISERR(FIND(CONCATENATE(AU$4,"+"),NieStac!$S46))=FALSE(),IF(ISERR(FIND(CONCATENATE(AU$4,"++"),NieStac!$S46))=FALSE(),IF(ISERR(FIND(CONCATENATE(AU$4,"+++"),NieStac!$S46))=FALSE(),"+++","++"),"+")," ")," ")</f>
        <v xml:space="preserve"> </v>
      </c>
      <c r="AV40" s="205" t="str">
        <f>NieStac!C46</f>
        <v>Integracja systemów automatyki</v>
      </c>
      <c r="AW40" s="204" t="str">
        <f>IF(ISERR(FIND(AW$4,NieStac!$T46))=FALSE(),IF(ISERR(FIND(CONCATENATE(AW$4,"+"),NieStac!$T46))=FALSE(),IF(ISERR(FIND(CONCATENATE(AW$4,"++"),NieStac!$T46))=FALSE(),IF(ISERR(FIND(CONCATENATE(AW$4,"+++"),NieStac!$T46))=FALSE(),"+++","++"),"+")," ")," ")</f>
        <v xml:space="preserve"> </v>
      </c>
      <c r="AX40" s="204" t="str">
        <f>IF(ISERR(FIND(AX$4,NieStac!$T46))=FALSE(),IF(ISERR(FIND(CONCATENATE(AX$4,"+"),NieStac!$T46))=FALSE(),IF(ISERR(FIND(CONCATENATE(AX$4,"++"),NieStac!$T46))=FALSE(),IF(ISERR(FIND(CONCATENATE(AX$4,"+++"),NieStac!$T46))=FALSE(),"+++","++"),"+")," ")," ")</f>
        <v xml:space="preserve"> </v>
      </c>
      <c r="AY40" s="204" t="str">
        <f>IF(ISERR(FIND(AY$4,NieStac!$T46))=FALSE(),IF(ISERR(FIND(CONCATENATE(AY$4,"+"),NieStac!$T46))=FALSE(),IF(ISERR(FIND(CONCATENATE(AY$4,"++"),NieStac!$T46))=FALSE(),IF(ISERR(FIND(CONCATENATE(AY$4,"+++"),NieStac!$T46))=FALSE(),"+++","++"),"+")," ")," ")</f>
        <v>+</v>
      </c>
      <c r="AZ40" s="204" t="str">
        <f>IF(ISERR(FIND(AZ$4,NieStac!$T46))=FALSE(),IF(ISERR(FIND(CONCATENATE(AZ$4,"+"),NieStac!$T46))=FALSE(),IF(ISERR(FIND(CONCATENATE(AZ$4,"++"),NieStac!$T46))=FALSE(),IF(ISERR(FIND(CONCATENATE(AZ$4,"+++"),NieStac!$T46))=FALSE(),"+++","++"),"+")," ")," ")</f>
        <v>+</v>
      </c>
      <c r="BA40" s="204" t="str">
        <f>IF(ISERR(FIND(BA$4,NieStac!$T46))=FALSE(),IF(ISERR(FIND(CONCATENATE(BA$4,"+"),NieStac!$T46))=FALSE(),IF(ISERR(FIND(CONCATENATE(BA$4,"++"),NieStac!$T46))=FALSE(),IF(ISERR(FIND(CONCATENATE(BA$4,"+++"),NieStac!$T46))=FALSE(),"+++","++"),"+")," ")," ")</f>
        <v xml:space="preserve"> </v>
      </c>
      <c r="BB40" s="204" t="str">
        <f>IF(ISERR(FIND(BB$4,NieStac!$T46))=FALSE(),IF(ISERR(FIND(CONCATENATE(BB$4,"+"),NieStac!$T46))=FALSE(),IF(ISERR(FIND(CONCATENATE(BB$4,"++"),NieStac!$T46))=FALSE(),IF(ISERR(FIND(CONCATENATE(BB$4,"+++"),NieStac!$T46))=FALSE(),"+++","++"),"+")," ")," ")</f>
        <v xml:space="preserve"> </v>
      </c>
      <c r="BC40" s="204" t="str">
        <f>IF(ISERR(FIND(BC$4,NieStac!$T46))=0,IF(ISERR(FIND(CONCATENATE(BC$4,"+"),NieStac!$T46))=0,IF(ISERR(FIND(CONCATENATE(BC$4,"++"),NieStac!$T46))=0,IF(ISERR(FIND(CONCATENATE(BC$4,"+++"),NieStac!$T46))=0,"+++","++"),"+"),"-"),"-")</f>
        <v>-</v>
      </c>
      <c r="BD40" s="204" t="str">
        <f>IF(ISERR(FIND(BD$4,NieStac!$T46))=0,IF(ISERR(FIND(CONCATENATE(BD$4,"+"),NieStac!$T46))=0,IF(ISERR(FIND(CONCATENATE(BD$4,"++"),NieStac!$T46))=0,IF(ISERR(FIND(CONCATENATE(BD$4,"+++"),NieStac!$T46))=0,"+++","++"),"+"),"-"),"-")</f>
        <v>-</v>
      </c>
      <c r="BE40" s="204" t="str">
        <f>IF(ISERR(FIND(BE$4,NieStac!$T46))=0,IF(ISERR(FIND(CONCATENATE(BE$4,"+"),NieStac!$T46))=0,IF(ISERR(FIND(CONCATENATE(BE$4,"++"),NieStac!$T46))=0,IF(ISERR(FIND(CONCATENATE(BE$4,"+++"),NieStac!$T46))=0,"+++","++"),"+"),"-"),"-")</f>
        <v>-</v>
      </c>
    </row>
    <row r="41" spans="1:57" ht="12.75" customHeight="1">
      <c r="A41" s="203" t="str">
        <f>NieStac!C47</f>
        <v>Nawigacja i planowanie ruchu robotów</v>
      </c>
      <c r="B41" s="204" t="str">
        <f>IF(ISERR(FIND(B$4,NieStac!$R47))=FALSE(),IF(ISERR(FIND(CONCATENATE(B$4,"+"),NieStac!$R47))=FALSE(),IF(ISERR(FIND(CONCATENATE(B$4,"++"),NieStac!$R47))=FALSE(),IF(ISERR(FIND(CONCATENATE(B$4,"+++"),NieStac!$R47))=FALSE(),"+++","++"),"+")," ")," ")</f>
        <v xml:space="preserve"> </v>
      </c>
      <c r="C41" s="204" t="str">
        <f>IF(ISERR(FIND(C$4,NieStac!$R47))=FALSE(),IF(ISERR(FIND(CONCATENATE(C$4,"+"),NieStac!$R47))=FALSE(),IF(ISERR(FIND(CONCATENATE(C$4,"++"),NieStac!$R47))=FALSE(),IF(ISERR(FIND(CONCATENATE(C$4,"+++"),NieStac!$R47))=FALSE(),"+++","++"),"+")," ")," ")</f>
        <v>+</v>
      </c>
      <c r="D41" s="204" t="str">
        <f>IF(ISERR(FIND(D$4,NieStac!$R47))=FALSE(),IF(ISERR(FIND(CONCATENATE(D$4,"+"),NieStac!$R47))=FALSE(),IF(ISERR(FIND(CONCATENATE(D$4,"++"),NieStac!$R47))=FALSE(),IF(ISERR(FIND(CONCATENATE(D$4,"+++"),NieStac!$R47))=FALSE(),"+++","++"),"+")," ")," ")</f>
        <v xml:space="preserve"> </v>
      </c>
      <c r="E41" s="204" t="str">
        <f>IF(ISERR(FIND(E$4,NieStac!$R47))=FALSE(),IF(ISERR(FIND(CONCATENATE(E$4,"+"),NieStac!$R47))=FALSE(),IF(ISERR(FIND(CONCATENATE(E$4,"++"),NieStac!$R47))=FALSE(),IF(ISERR(FIND(CONCATENATE(E$4,"+++"),NieStac!$R47))=FALSE(),"+++","++"),"+")," ")," ")</f>
        <v xml:space="preserve"> </v>
      </c>
      <c r="F41" s="204" t="str">
        <f>IF(ISERR(FIND(F$4,NieStac!$R47))=FALSE(),IF(ISERR(FIND(CONCATENATE(F$4,"+"),NieStac!$R47))=FALSE(),IF(ISERR(FIND(CONCATENATE(F$4,"++"),NieStac!$R47))=FALSE(),IF(ISERR(FIND(CONCATENATE(F$4,"+++"),NieStac!$R47))=FALSE(),"+++","++"),"+")," ")," ")</f>
        <v xml:space="preserve"> </v>
      </c>
      <c r="G41" s="204" t="str">
        <f>IF(ISERR(FIND(G$4,NieStac!$R47))=FALSE(),IF(ISERR(FIND(CONCATENATE(G$4,"+"),NieStac!$R47))=FALSE(),IF(ISERR(FIND(CONCATENATE(G$4,"++"),NieStac!$R47))=FALSE(),IF(ISERR(FIND(CONCATENATE(G$4,"+++"),NieStac!$R47))=FALSE(),"+++","++"),"+")," ")," ")</f>
        <v>+</v>
      </c>
      <c r="H41" s="204" t="str">
        <f>IF(ISERR(FIND(H$4,NieStac!$R47))=FALSE(),IF(ISERR(FIND(CONCATENATE(H$4,"+"),NieStac!$R47))=FALSE(),IF(ISERR(FIND(CONCATENATE(H$4,"++"),NieStac!$R47))=FALSE(),IF(ISERR(FIND(CONCATENATE(H$4,"+++"),NieStac!$R47))=FALSE(),"+++","++"),"+")," ")," ")</f>
        <v xml:space="preserve"> </v>
      </c>
      <c r="I41" s="204" t="str">
        <f>IF(ISERR(FIND(I$4,NieStac!$R47))=FALSE(),IF(ISERR(FIND(CONCATENATE(I$4,"+"),NieStac!$R47))=FALSE(),IF(ISERR(FIND(CONCATENATE(I$4,"++"),NieStac!$R47))=FALSE(),IF(ISERR(FIND(CONCATENATE(I$4,"+++"),NieStac!$R47))=FALSE(),"+++","++"),"+")," ")," ")</f>
        <v xml:space="preserve"> </v>
      </c>
      <c r="J41" s="204" t="str">
        <f>IF(ISERR(FIND(J$4,NieStac!$R47))=FALSE(),IF(ISERR(FIND(CONCATENATE(J$4,"+"),NieStac!$R47))=FALSE(),IF(ISERR(FIND(CONCATENATE(J$4,"++"),NieStac!$R47))=FALSE(),IF(ISERR(FIND(CONCATENATE(J$4,"+++"),NieStac!$R47))=FALSE(),"+++","++"),"+")," ")," ")</f>
        <v>+</v>
      </c>
      <c r="K41" s="204" t="str">
        <f>IF(ISERR(FIND(K$4,NieStac!$R47))=FALSE(),IF(ISERR(FIND(CONCATENATE(K$4,"+"),NieStac!$R47))=FALSE(),IF(ISERR(FIND(CONCATENATE(K$4,"++"),NieStac!$R47))=FALSE(),IF(ISERR(FIND(CONCATENATE(K$4,"+++"),NieStac!$R47))=FALSE(),"+++","++"),"+")," ")," ")</f>
        <v>++</v>
      </c>
      <c r="L41" s="204" t="str">
        <f>IF(ISERR(FIND(L$4,NieStac!$R47))=FALSE(),IF(ISERR(FIND(CONCATENATE(L$4,"+"),NieStac!$R47))=FALSE(),IF(ISERR(FIND(CONCATENATE(L$4,"++"),NieStac!$R47))=FALSE(),IF(ISERR(FIND(CONCATENATE(L$4,"+++"),NieStac!$R47))=FALSE(),"+++","++"),"+")," ")," ")</f>
        <v xml:space="preserve"> </v>
      </c>
      <c r="M41" s="204" t="str">
        <f>IF(ISERR(FIND(M$4,NieStac!$R47))=FALSE(),IF(ISERR(FIND(CONCATENATE(M$4,"+"),NieStac!$R47))=FALSE(),IF(ISERR(FIND(CONCATENATE(M$4,"++"),NieStac!$R47))=FALSE(),IF(ISERR(FIND(CONCATENATE(M$4,"+++"),NieStac!$R47))=FALSE(),"+++","++"),"+")," ")," ")</f>
        <v xml:space="preserve"> </v>
      </c>
      <c r="N41" s="204" t="str">
        <f>IF(ISERR(FIND(N$4,NieStac!$R47))=FALSE(),IF(ISERR(FIND(CONCATENATE(N$4,"+"),NieStac!$R47))=FALSE(),IF(ISERR(FIND(CONCATENATE(N$4,"++"),NieStac!$R47))=FALSE(),IF(ISERR(FIND(CONCATENATE(N$4,"+++"),NieStac!$R47))=FALSE(),"+++","++"),"+")," ")," ")</f>
        <v xml:space="preserve"> </v>
      </c>
      <c r="O41" s="204" t="str">
        <f>IF(ISERR(FIND(O$4,NieStac!$R47))=FALSE(),IF(ISERR(FIND(CONCATENATE(O$4,"+"),NieStac!$R47))=FALSE(),IF(ISERR(FIND(CONCATENATE(O$4,"++"),NieStac!$R47))=FALSE(),IF(ISERR(FIND(CONCATENATE(O$4,"+++"),NieStac!$R47))=FALSE(),"+++","++"),"+")," ")," ")</f>
        <v xml:space="preserve"> </v>
      </c>
      <c r="P41" s="204" t="str">
        <f>IF(ISERR(FIND(P$4,NieStac!$R47))=FALSE(),IF(ISERR(FIND(CONCATENATE(P$4,"+"),NieStac!$R47))=FALSE(),IF(ISERR(FIND(CONCATENATE(P$4,"++"),NieStac!$R47))=FALSE(),IF(ISERR(FIND(CONCATENATE(P$4,"+++"),NieStac!$R47))=FALSE(),"+++","++"),"+")," ")," ")</f>
        <v xml:space="preserve"> </v>
      </c>
      <c r="Q41" s="204" t="str">
        <f>IF(ISERR(FIND(Q$4,NieStac!$R47))=FALSE(),IF(ISERR(FIND(CONCATENATE(Q$4,"+"),NieStac!$R47))=FALSE(),IF(ISERR(FIND(CONCATENATE(Q$4,"++"),NieStac!$R47))=FALSE(),IF(ISERR(FIND(CONCATENATE(Q$4,"+++"),NieStac!$R47))=FALSE(),"+++","++"),"+")," ")," ")</f>
        <v xml:space="preserve"> </v>
      </c>
      <c r="R41" s="204" t="str">
        <f>IF(ISERR(FIND(R$4,NieStac!$R47))=FALSE(),IF(ISERR(FIND(CONCATENATE(R$4,"+"),NieStac!$R47))=FALSE(),IF(ISERR(FIND(CONCATENATE(R$4,"++"),NieStac!$R47))=FALSE(),IF(ISERR(FIND(CONCATENATE(R$4,"+++"),NieStac!$R47))=FALSE(),"+++","++"),"+")," ")," ")</f>
        <v xml:space="preserve"> </v>
      </c>
      <c r="S41" s="204" t="str">
        <f>IF(ISERR(FIND(S$4,NieStac!$R47))=FALSE(),IF(ISERR(FIND(CONCATENATE(S$4,"+"),NieStac!$R47))=FALSE(),IF(ISERR(FIND(CONCATENATE(S$4,"++"),NieStac!$R47))=FALSE(),IF(ISERR(FIND(CONCATENATE(S$4,"+++"),NieStac!$R47))=FALSE(),"+++","++"),"+")," ")," ")</f>
        <v xml:space="preserve"> </v>
      </c>
      <c r="T41" s="205" t="str">
        <f>NieStac!C47</f>
        <v>Nawigacja i planowanie ruchu robotów</v>
      </c>
      <c r="U41" s="204" t="str">
        <f>IF(ISERR(FIND(U$4,NieStac!$S47))=FALSE(),IF(ISERR(FIND(CONCATENATE(U$4,"+"),NieStac!$S47))=FALSE(),IF(ISERR(FIND(CONCATENATE(U$4,"++"),NieStac!$S47))=FALSE(),IF(ISERR(FIND(CONCATENATE(U$4,"+++"),NieStac!$S47))=FALSE(),"+++","++"),"+")," ")," ")</f>
        <v xml:space="preserve"> </v>
      </c>
      <c r="V41" s="204" t="str">
        <f>IF(ISERR(FIND(V$4,NieStac!$S47))=FALSE(),IF(ISERR(FIND(CONCATENATE(V$4,"+"),NieStac!$S47))=FALSE(),IF(ISERR(FIND(CONCATENATE(V$4,"++"),NieStac!$S47))=FALSE(),IF(ISERR(FIND(CONCATENATE(V$4,"+++"),NieStac!$S47))=FALSE(),"+++","++"),"+")," ")," ")</f>
        <v xml:space="preserve"> </v>
      </c>
      <c r="W41" s="204" t="str">
        <f>IF(ISERR(FIND(W$4,NieStac!$S47))=FALSE(),IF(ISERR(FIND(CONCATENATE(W$4,"+"),NieStac!$S47))=FALSE(),IF(ISERR(FIND(CONCATENATE(W$4,"++"),NieStac!$S47))=FALSE(),IF(ISERR(FIND(CONCATENATE(W$4,"+++"),NieStac!$S47))=FALSE(),"+++","++"),"+")," ")," ")</f>
        <v xml:space="preserve"> </v>
      </c>
      <c r="X41" s="204" t="str">
        <f>IF(ISERR(FIND(X$4,NieStac!$S47))=FALSE(),IF(ISERR(FIND(CONCATENATE(X$4,"+"),NieStac!$S47))=FALSE(),IF(ISERR(FIND(CONCATENATE(X$4,"++"),NieStac!$S47))=FALSE(),IF(ISERR(FIND(CONCATENATE(X$4,"+++"),NieStac!$S47))=FALSE(),"+++","++"),"+")," ")," ")</f>
        <v xml:space="preserve"> </v>
      </c>
      <c r="Y41" s="204" t="str">
        <f>IF(ISERR(FIND(Y$4,NieStac!$S47))=FALSE(),IF(ISERR(FIND(CONCATENATE(Y$4,"+"),NieStac!$S47))=FALSE(),IF(ISERR(FIND(CONCATENATE(Y$4,"++"),NieStac!$S47))=FALSE(),IF(ISERR(FIND(CONCATENATE(Y$4,"+++"),NieStac!$S47))=FALSE(),"+++","++"),"+")," ")," ")</f>
        <v xml:space="preserve"> </v>
      </c>
      <c r="Z41" s="204" t="str">
        <f>IF(ISERR(FIND(Z$4,NieStac!$S47))=FALSE(),IF(ISERR(FIND(CONCATENATE(Z$4,"+"),NieStac!$S47))=FALSE(),IF(ISERR(FIND(CONCATENATE(Z$4,"++"),NieStac!$S47))=FALSE(),IF(ISERR(FIND(CONCATENATE(Z$4,"+++"),NieStac!$S47))=FALSE(),"+++","++"),"+")," ")," ")</f>
        <v xml:space="preserve"> </v>
      </c>
      <c r="AA41" s="204" t="str">
        <f>IF(ISERR(FIND(AA$4,NieStac!$S47))=FALSE(),IF(ISERR(FIND(CONCATENATE(AA$4,"+"),NieStac!$S47))=FALSE(),IF(ISERR(FIND(CONCATENATE(AA$4,"++"),NieStac!$S47))=FALSE(),IF(ISERR(FIND(CONCATENATE(AA$4,"+++"),NieStac!$S47))=FALSE(),"+++","++"),"+")," ")," ")</f>
        <v xml:space="preserve"> </v>
      </c>
      <c r="AB41" s="204" t="str">
        <f>IF(ISERR(FIND(AB$4,NieStac!$S47))=FALSE(),IF(ISERR(FIND(CONCATENATE(AB$4,"+"),NieStac!$S47))=FALSE(),IF(ISERR(FIND(CONCATENATE(AB$4,"++"),NieStac!$S47))=FALSE(),IF(ISERR(FIND(CONCATENATE(AB$4,"+++"),NieStac!$S47))=FALSE(),"+++","++"),"+")," ")," ")</f>
        <v xml:space="preserve"> </v>
      </c>
      <c r="AC41" s="204" t="str">
        <f>IF(ISERR(FIND(AC$4,NieStac!$S47))=FALSE(),IF(ISERR(FIND(CONCATENATE(AC$4,"+"),NieStac!$S47))=FALSE(),IF(ISERR(FIND(CONCATENATE(AC$4,"++"),NieStac!$S47))=FALSE(),IF(ISERR(FIND(CONCATENATE(AC$4,"+++"),NieStac!$S47))=FALSE(),"+++","++"),"+")," ")," ")</f>
        <v>+</v>
      </c>
      <c r="AD41" s="204" t="str">
        <f>IF(ISERR(FIND(AD$4,NieStac!$S47))=FALSE(),IF(ISERR(FIND(CONCATENATE(AD$4,"+"),NieStac!$S47))=FALSE(),IF(ISERR(FIND(CONCATENATE(AD$4,"++"),NieStac!$S47))=FALSE(),IF(ISERR(FIND(CONCATENATE(AD$4,"+++"),NieStac!$S47))=FALSE(),"+++","++"),"+")," ")," ")</f>
        <v>+</v>
      </c>
      <c r="AE41" s="204" t="str">
        <f>IF(ISERR(FIND(AE$4,NieStac!$S47))=FALSE(),IF(ISERR(FIND(CONCATENATE(AE$4,"+"),NieStac!$S47))=FALSE(),IF(ISERR(FIND(CONCATENATE(AE$4,"++"),NieStac!$S47))=FALSE(),IF(ISERR(FIND(CONCATENATE(AE$4,"+++"),NieStac!$S47))=FALSE(),"+++","++"),"+")," ")," ")</f>
        <v>+</v>
      </c>
      <c r="AF41" s="204" t="str">
        <f>IF(ISERR(FIND(AF$4,NieStac!$S47))=FALSE(),IF(ISERR(FIND(CONCATENATE(AF$4,"+"),NieStac!$S47))=FALSE(),IF(ISERR(FIND(CONCATENATE(AF$4,"++"),NieStac!$S47))=FALSE(),IF(ISERR(FIND(CONCATENATE(AF$4,"+++"),NieStac!$S47))=FALSE(),"+++","++"),"+")," ")," ")</f>
        <v xml:space="preserve"> </v>
      </c>
      <c r="AG41" s="204" t="str">
        <f>IF(ISERR(FIND(AG$4,NieStac!$S47))=FALSE(),IF(ISERR(FIND(CONCATENATE(AG$4,"+"),NieStac!$S47))=FALSE(),IF(ISERR(FIND(CONCATENATE(AG$4,"++"),NieStac!$S47))=FALSE(),IF(ISERR(FIND(CONCATENATE(AG$4,"+++"),NieStac!$S47))=FALSE(),"+++","++"),"+")," ")," ")</f>
        <v>+</v>
      </c>
      <c r="AH41" s="204" t="str">
        <f>IF(ISERR(FIND(AH$4,NieStac!$S47))=FALSE(),IF(ISERR(FIND(CONCATENATE(AH$4,"+"),NieStac!$S47))=FALSE(),IF(ISERR(FIND(CONCATENATE(AH$4,"++"),NieStac!$S47))=FALSE(),IF(ISERR(FIND(CONCATENATE(AH$4,"+++"),NieStac!$S47))=FALSE(),"+++","++"),"+")," ")," ")</f>
        <v xml:space="preserve"> </v>
      </c>
      <c r="AI41" s="204" t="str">
        <f>IF(ISERR(FIND(AI$4,NieStac!$S47))=FALSE(),IF(ISERR(FIND(CONCATENATE(AI$4,"+"),NieStac!$S47))=FALSE(),IF(ISERR(FIND(CONCATENATE(AI$4,"++"),NieStac!$S47))=FALSE(),IF(ISERR(FIND(CONCATENATE(AI$4,"+++"),NieStac!$S47))=FALSE(),"+++","++"),"+")," ")," ")</f>
        <v xml:space="preserve"> </v>
      </c>
      <c r="AJ41" s="204" t="str">
        <f>IF(ISERR(FIND(AJ$4,NieStac!$S47))=FALSE(),IF(ISERR(FIND(CONCATENATE(AJ$4,"+"),NieStac!$S47))=FALSE(),IF(ISERR(FIND(CONCATENATE(AJ$4,"++"),NieStac!$S47))=FALSE(),IF(ISERR(FIND(CONCATENATE(AJ$4,"+++"),NieStac!$S47))=FALSE(),"+++","++"),"+")," ")," ")</f>
        <v xml:space="preserve"> </v>
      </c>
      <c r="AK41" s="204" t="str">
        <f>IF(ISERR(FIND(AK$4,NieStac!$S47))=FALSE(),IF(ISERR(FIND(CONCATENATE(AK$4,"+"),NieStac!$S47))=FALSE(),IF(ISERR(FIND(CONCATENATE(AK$4,"++"),NieStac!$S47))=FALSE(),IF(ISERR(FIND(CONCATENATE(AK$4,"+++"),NieStac!$S47))=FALSE(),"+++","++"),"+")," ")," ")</f>
        <v xml:space="preserve"> </v>
      </c>
      <c r="AL41" s="204" t="str">
        <f>IF(ISERR(FIND(AL$4,NieStac!$S47))=FALSE(),IF(ISERR(FIND(CONCATENATE(AL$4,"+"),NieStac!$S47))=FALSE(),IF(ISERR(FIND(CONCATENATE(AL$4,"++"),NieStac!$S47))=FALSE(),IF(ISERR(FIND(CONCATENATE(AL$4,"+++"),NieStac!$S47))=FALSE(),"+++","++"),"+")," ")," ")</f>
        <v xml:space="preserve"> </v>
      </c>
      <c r="AM41" s="204" t="str">
        <f>IF(ISERR(FIND(AM$4,NieStac!$S47))=FALSE(),IF(ISERR(FIND(CONCATENATE(AM$4,"+"),NieStac!$S47))=FALSE(),IF(ISERR(FIND(CONCATENATE(AM$4,"++"),NieStac!$S47))=FALSE(),IF(ISERR(FIND(CONCATENATE(AM$4,"+++"),NieStac!$S47))=FALSE(),"+++","++"),"+")," ")," ")</f>
        <v xml:space="preserve"> </v>
      </c>
      <c r="AN41" s="204" t="str">
        <f>IF(ISERR(FIND(AN$4,NieStac!$S47))=FALSE(),IF(ISERR(FIND(CONCATENATE(AN$4,"+"),NieStac!$S47))=FALSE(),IF(ISERR(FIND(CONCATENATE(AN$4,"++"),NieStac!$S47))=FALSE(),IF(ISERR(FIND(CONCATENATE(AN$4,"+++"),NieStac!$S47))=FALSE(),"+++","++"),"+")," ")," ")</f>
        <v xml:space="preserve"> </v>
      </c>
      <c r="AO41" s="204" t="str">
        <f>IF(ISERR(FIND(AO$4,NieStac!$S47))=FALSE(),IF(ISERR(FIND(CONCATENATE(AO$4,"+"),NieStac!$S47))=FALSE(),IF(ISERR(FIND(CONCATENATE(AO$4,"++"),NieStac!$S47))=FALSE(),IF(ISERR(FIND(CONCATENATE(AO$4,"+++"),NieStac!$S47))=FALSE(),"+++","++"),"+")," ")," ")</f>
        <v xml:space="preserve"> </v>
      </c>
      <c r="AP41" s="204" t="str">
        <f>IF(ISERR(FIND(AP$4,NieStac!$S47))=FALSE(),IF(ISERR(FIND(CONCATENATE(AP$4,"+"),NieStac!$S47))=FALSE(),IF(ISERR(FIND(CONCATENATE(AP$4,"++"),NieStac!$S47))=FALSE(),IF(ISERR(FIND(CONCATENATE(AP$4,"+++"),NieStac!$S47))=FALSE(),"+++","++"),"+")," ")," ")</f>
        <v xml:space="preserve"> </v>
      </c>
      <c r="AQ41" s="204" t="str">
        <f>IF(ISERR(FIND(AQ$4,NieStac!$S47))=FALSE(),IF(ISERR(FIND(CONCATENATE(AQ$4,"+"),NieStac!$S47))=FALSE(),IF(ISERR(FIND(CONCATENATE(AQ$4,"++"),NieStac!$S47))=FALSE(),IF(ISERR(FIND(CONCATENATE(AQ$4,"+++"),NieStac!$S47))=FALSE(),"+++","++"),"+")," ")," ")</f>
        <v xml:space="preserve"> </v>
      </c>
      <c r="AR41" s="204" t="str">
        <f>IF(ISERR(FIND(AR$4,NieStac!$S47))=FALSE(),IF(ISERR(FIND(CONCATENATE(AR$4,"+"),NieStac!$S47))=FALSE(),IF(ISERR(FIND(CONCATENATE(AR$4,"++"),NieStac!$S47))=FALSE(),IF(ISERR(FIND(CONCATENATE(AR$4,"+++"),NieStac!$S47))=FALSE(),"+++","++"),"+")," ")," ")</f>
        <v xml:space="preserve"> </v>
      </c>
      <c r="AS41" s="204" t="str">
        <f>IF(ISERR(FIND(AS$4,NieStac!$S47))=FALSE(),IF(ISERR(FIND(CONCATENATE(AS$4,"+"),NieStac!$S47))=FALSE(),IF(ISERR(FIND(CONCATENATE(AS$4,"++"),NieStac!$S47))=FALSE(),IF(ISERR(FIND(CONCATENATE(AS$4,"+++"),NieStac!$S47))=FALSE(),"+++","++"),"+")," ")," ")</f>
        <v xml:space="preserve"> </v>
      </c>
      <c r="AT41" s="204" t="str">
        <f>IF(ISERR(FIND(AT$4,NieStac!$S47))=FALSE(),IF(ISERR(FIND(CONCATENATE(AT$4,"+"),NieStac!$S47))=FALSE(),IF(ISERR(FIND(CONCATENATE(AT$4,"++"),NieStac!$S47))=FALSE(),IF(ISERR(FIND(CONCATENATE(AT$4,"+++"),NieStac!$S47))=FALSE(),"+++","++"),"+")," ")," ")</f>
        <v xml:space="preserve"> </v>
      </c>
      <c r="AU41" s="204" t="str">
        <f>IF(ISERR(FIND(AU$4,NieStac!$S47))=FALSE(),IF(ISERR(FIND(CONCATENATE(AU$4,"+"),NieStac!$S47))=FALSE(),IF(ISERR(FIND(CONCATENATE(AU$4,"++"),NieStac!$S47))=FALSE(),IF(ISERR(FIND(CONCATENATE(AU$4,"+++"),NieStac!$S47))=FALSE(),"+++","++"),"+")," ")," ")</f>
        <v xml:space="preserve"> </v>
      </c>
      <c r="AV41" s="205" t="str">
        <f>NieStac!C47</f>
        <v>Nawigacja i planowanie ruchu robotów</v>
      </c>
      <c r="AW41" s="204" t="str">
        <f>IF(ISERR(FIND(AW$4,NieStac!$T47))=FALSE(),IF(ISERR(FIND(CONCATENATE(AW$4,"+"),NieStac!$T47))=FALSE(),IF(ISERR(FIND(CONCATENATE(AW$4,"++"),NieStac!$T47))=FALSE(),IF(ISERR(FIND(CONCATENATE(AW$4,"+++"),NieStac!$T47))=FALSE(),"+++","++"),"+")," ")," ")</f>
        <v xml:space="preserve"> </v>
      </c>
      <c r="AX41" s="204" t="str">
        <f>IF(ISERR(FIND(AX$4,NieStac!$T47))=FALSE(),IF(ISERR(FIND(CONCATENATE(AX$4,"+"),NieStac!$T47))=FALSE(),IF(ISERR(FIND(CONCATENATE(AX$4,"++"),NieStac!$T47))=FALSE(),IF(ISERR(FIND(CONCATENATE(AX$4,"+++"),NieStac!$T47))=FALSE(),"+++","++"),"+")," ")," ")</f>
        <v xml:space="preserve"> </v>
      </c>
      <c r="AY41" s="204" t="str">
        <f>IF(ISERR(FIND(AY$4,NieStac!$T47))=FALSE(),IF(ISERR(FIND(CONCATENATE(AY$4,"+"),NieStac!$T47))=FALSE(),IF(ISERR(FIND(CONCATENATE(AY$4,"++"),NieStac!$T47))=FALSE(),IF(ISERR(FIND(CONCATENATE(AY$4,"+++"),NieStac!$T47))=FALSE(),"+++","++"),"+")," ")," ")</f>
        <v>+</v>
      </c>
      <c r="AZ41" s="204" t="str">
        <f>IF(ISERR(FIND(AZ$4,NieStac!$T47))=FALSE(),IF(ISERR(FIND(CONCATENATE(AZ$4,"+"),NieStac!$T47))=FALSE(),IF(ISERR(FIND(CONCATENATE(AZ$4,"++"),NieStac!$T47))=FALSE(),IF(ISERR(FIND(CONCATENATE(AZ$4,"+++"),NieStac!$T47))=FALSE(),"+++","++"),"+")," ")," ")</f>
        <v xml:space="preserve"> </v>
      </c>
      <c r="BA41" s="204" t="str">
        <f>IF(ISERR(FIND(BA$4,NieStac!$T47))=FALSE(),IF(ISERR(FIND(CONCATENATE(BA$4,"+"),NieStac!$T47))=FALSE(),IF(ISERR(FIND(CONCATENATE(BA$4,"++"),NieStac!$T47))=FALSE(),IF(ISERR(FIND(CONCATENATE(BA$4,"+++"),NieStac!$T47))=FALSE(),"+++","++"),"+")," ")," ")</f>
        <v xml:space="preserve"> </v>
      </c>
      <c r="BB41" s="204" t="str">
        <f>IF(ISERR(FIND(BB$4,NieStac!$T47))=FALSE(),IF(ISERR(FIND(CONCATENATE(BB$4,"+"),NieStac!$T47))=FALSE(),IF(ISERR(FIND(CONCATENATE(BB$4,"++"),NieStac!$T47))=FALSE(),IF(ISERR(FIND(CONCATENATE(BB$4,"+++"),NieStac!$T47))=FALSE(),"+++","++"),"+")," ")," ")</f>
        <v xml:space="preserve"> </v>
      </c>
      <c r="BC41" s="204" t="str">
        <f>IF(ISERR(FIND(BC$4,NieStac!$T47))=0,IF(ISERR(FIND(CONCATENATE(BC$4,"+"),NieStac!$T47))=0,IF(ISERR(FIND(CONCATENATE(BC$4,"++"),NieStac!$T47))=0,IF(ISERR(FIND(CONCATENATE(BC$4,"+++"),NieStac!$T47))=0,"+++","++"),"+"),"-"),"-")</f>
        <v>-</v>
      </c>
      <c r="BD41" s="204" t="str">
        <f>IF(ISERR(FIND(BD$4,NieStac!$T47))=0,IF(ISERR(FIND(CONCATENATE(BD$4,"+"),NieStac!$T47))=0,IF(ISERR(FIND(CONCATENATE(BD$4,"++"),NieStac!$T47))=0,IF(ISERR(FIND(CONCATENATE(BD$4,"+++"),NieStac!$T47))=0,"+++","++"),"+"),"-"),"-")</f>
        <v>-</v>
      </c>
      <c r="BE41" s="204" t="str">
        <f>IF(ISERR(FIND(BE$4,NieStac!$T47))=0,IF(ISERR(FIND(CONCATENATE(BE$4,"+"),NieStac!$T47))=0,IF(ISERR(FIND(CONCATENATE(BE$4,"++"),NieStac!$T47))=0,IF(ISERR(FIND(CONCATENATE(BE$4,"+++"),NieStac!$T47))=0,"+++","++"),"+"),"-"),"-")</f>
        <v>-</v>
      </c>
    </row>
    <row r="42" spans="1:57" ht="12.75" customHeight="1">
      <c r="A42" s="203" t="str">
        <f>NieStac!C48</f>
        <v>Pracownia badawczo-problemowa</v>
      </c>
      <c r="B42" s="204" t="str">
        <f>IF(ISERR(FIND(B$4,NieStac!$R48))=FALSE(),IF(ISERR(FIND(CONCATENATE(B$4,"+"),NieStac!$R48))=FALSE(),IF(ISERR(FIND(CONCATENATE(B$4,"++"),NieStac!$R48))=FALSE(),IF(ISERR(FIND(CONCATENATE(B$4,"+++"),NieStac!$R48))=FALSE(),"+++","++"),"+")," ")," ")</f>
        <v xml:space="preserve"> </v>
      </c>
      <c r="C42" s="204" t="str">
        <f>IF(ISERR(FIND(C$4,NieStac!$R48))=FALSE(),IF(ISERR(FIND(CONCATENATE(C$4,"+"),NieStac!$R48))=FALSE(),IF(ISERR(FIND(CONCATENATE(C$4,"++"),NieStac!$R48))=FALSE(),IF(ISERR(FIND(CONCATENATE(C$4,"+++"),NieStac!$R48))=FALSE(),"+++","++"),"+")," ")," ")</f>
        <v xml:space="preserve"> </v>
      </c>
      <c r="D42" s="204" t="str">
        <f>IF(ISERR(FIND(D$4,NieStac!$R48))=FALSE(),IF(ISERR(FIND(CONCATENATE(D$4,"+"),NieStac!$R48))=FALSE(),IF(ISERR(FIND(CONCATENATE(D$4,"++"),NieStac!$R48))=FALSE(),IF(ISERR(FIND(CONCATENATE(D$4,"+++"),NieStac!$R48))=FALSE(),"+++","++"),"+")," ")," ")</f>
        <v xml:space="preserve"> </v>
      </c>
      <c r="E42" s="204" t="str">
        <f>IF(ISERR(FIND(E$4,NieStac!$R48))=FALSE(),IF(ISERR(FIND(CONCATENATE(E$4,"+"),NieStac!$R48))=FALSE(),IF(ISERR(FIND(CONCATENATE(E$4,"++"),NieStac!$R48))=FALSE(),IF(ISERR(FIND(CONCATENATE(E$4,"+++"),NieStac!$R48))=FALSE(),"+++","++"),"+")," ")," ")</f>
        <v xml:space="preserve"> </v>
      </c>
      <c r="F42" s="204" t="str">
        <f>IF(ISERR(FIND(F$4,NieStac!$R48))=FALSE(),IF(ISERR(FIND(CONCATENATE(F$4,"+"),NieStac!$R48))=FALSE(),IF(ISERR(FIND(CONCATENATE(F$4,"++"),NieStac!$R48))=FALSE(),IF(ISERR(FIND(CONCATENATE(F$4,"+++"),NieStac!$R48))=FALSE(),"+++","++"),"+")," ")," ")</f>
        <v xml:space="preserve"> </v>
      </c>
      <c r="G42" s="204" t="str">
        <f>IF(ISERR(FIND(G$4,NieStac!$R48))=FALSE(),IF(ISERR(FIND(CONCATENATE(G$4,"+"),NieStac!$R48))=FALSE(),IF(ISERR(FIND(CONCATENATE(G$4,"++"),NieStac!$R48))=FALSE(),IF(ISERR(FIND(CONCATENATE(G$4,"+++"),NieStac!$R48))=FALSE(),"+++","++"),"+")," ")," ")</f>
        <v xml:space="preserve"> </v>
      </c>
      <c r="H42" s="204" t="str">
        <f>IF(ISERR(FIND(H$4,NieStac!$R48))=FALSE(),IF(ISERR(FIND(CONCATENATE(H$4,"+"),NieStac!$R48))=FALSE(),IF(ISERR(FIND(CONCATENATE(H$4,"++"),NieStac!$R48))=FALSE(),IF(ISERR(FIND(CONCATENATE(H$4,"+++"),NieStac!$R48))=FALSE(),"+++","++"),"+")," ")," ")</f>
        <v xml:space="preserve"> </v>
      </c>
      <c r="I42" s="204" t="str">
        <f>IF(ISERR(FIND(I$4,NieStac!$R48))=FALSE(),IF(ISERR(FIND(CONCATENATE(I$4,"+"),NieStac!$R48))=FALSE(),IF(ISERR(FIND(CONCATENATE(I$4,"++"),NieStac!$R48))=FALSE(),IF(ISERR(FIND(CONCATENATE(I$4,"+++"),NieStac!$R48))=FALSE(),"+++","++"),"+")," ")," ")</f>
        <v xml:space="preserve"> </v>
      </c>
      <c r="J42" s="204" t="str">
        <f>IF(ISERR(FIND(J$4,NieStac!$R48))=FALSE(),IF(ISERR(FIND(CONCATENATE(J$4,"+"),NieStac!$R48))=FALSE(),IF(ISERR(FIND(CONCATENATE(J$4,"++"),NieStac!$R48))=FALSE(),IF(ISERR(FIND(CONCATENATE(J$4,"+++"),NieStac!$R48))=FALSE(),"+++","++"),"+")," ")," ")</f>
        <v xml:space="preserve"> </v>
      </c>
      <c r="K42" s="204" t="str">
        <f>IF(ISERR(FIND(K$4,NieStac!$R48))=FALSE(),IF(ISERR(FIND(CONCATENATE(K$4,"+"),NieStac!$R48))=FALSE(),IF(ISERR(FIND(CONCATENATE(K$4,"++"),NieStac!$R48))=FALSE(),IF(ISERR(FIND(CONCATENATE(K$4,"+++"),NieStac!$R48))=FALSE(),"+++","++"),"+")," ")," ")</f>
        <v>+++</v>
      </c>
      <c r="L42" s="204" t="str">
        <f>IF(ISERR(FIND(L$4,NieStac!$R48))=FALSE(),IF(ISERR(FIND(CONCATENATE(L$4,"+"),NieStac!$R48))=FALSE(),IF(ISERR(FIND(CONCATENATE(L$4,"++"),NieStac!$R48))=FALSE(),IF(ISERR(FIND(CONCATENATE(L$4,"+++"),NieStac!$R48))=FALSE(),"+++","++"),"+")," ")," ")</f>
        <v>+</v>
      </c>
      <c r="M42" s="204" t="str">
        <f>IF(ISERR(FIND(M$4,NieStac!$R48))=FALSE(),IF(ISERR(FIND(CONCATENATE(M$4,"+"),NieStac!$R48))=FALSE(),IF(ISERR(FIND(CONCATENATE(M$4,"++"),NieStac!$R48))=FALSE(),IF(ISERR(FIND(CONCATENATE(M$4,"+++"),NieStac!$R48))=FALSE(),"+++","++"),"+")," ")," ")</f>
        <v>+++</v>
      </c>
      <c r="N42" s="204" t="str">
        <f>IF(ISERR(FIND(N$4,NieStac!$R48))=FALSE(),IF(ISERR(FIND(CONCATENATE(N$4,"+"),NieStac!$R48))=FALSE(),IF(ISERR(FIND(CONCATENATE(N$4,"++"),NieStac!$R48))=FALSE(),IF(ISERR(FIND(CONCATENATE(N$4,"+++"),NieStac!$R48))=FALSE(),"+++","++"),"+")," ")," ")</f>
        <v xml:space="preserve"> </v>
      </c>
      <c r="O42" s="204" t="str">
        <f>IF(ISERR(FIND(O$4,NieStac!$R48))=FALSE(),IF(ISERR(FIND(CONCATENATE(O$4,"+"),NieStac!$R48))=FALSE(),IF(ISERR(FIND(CONCATENATE(O$4,"++"),NieStac!$R48))=FALSE(),IF(ISERR(FIND(CONCATENATE(O$4,"+++"),NieStac!$R48))=FALSE(),"+++","++"),"+")," ")," ")</f>
        <v xml:space="preserve"> </v>
      </c>
      <c r="P42" s="204" t="str">
        <f>IF(ISERR(FIND(P$4,NieStac!$R48))=FALSE(),IF(ISERR(FIND(CONCATENATE(P$4,"+"),NieStac!$R48))=FALSE(),IF(ISERR(FIND(CONCATENATE(P$4,"++"),NieStac!$R48))=FALSE(),IF(ISERR(FIND(CONCATENATE(P$4,"+++"),NieStac!$R48))=FALSE(),"+++","++"),"+")," ")," ")</f>
        <v xml:space="preserve"> </v>
      </c>
      <c r="Q42" s="204" t="str">
        <f>IF(ISERR(FIND(Q$4,NieStac!$R48))=FALSE(),IF(ISERR(FIND(CONCATENATE(Q$4,"+"),NieStac!$R48))=FALSE(),IF(ISERR(FIND(CONCATENATE(Q$4,"++"),NieStac!$R48))=FALSE(),IF(ISERR(FIND(CONCATENATE(Q$4,"+++"),NieStac!$R48))=FALSE(),"+++","++"),"+")," ")," ")</f>
        <v xml:space="preserve"> </v>
      </c>
      <c r="R42" s="204" t="str">
        <f>IF(ISERR(FIND(R$4,NieStac!$R48))=FALSE(),IF(ISERR(FIND(CONCATENATE(R$4,"+"),NieStac!$R48))=FALSE(),IF(ISERR(FIND(CONCATENATE(R$4,"++"),NieStac!$R48))=FALSE(),IF(ISERR(FIND(CONCATENATE(R$4,"+++"),NieStac!$R48))=FALSE(),"+++","++"),"+")," ")," ")</f>
        <v xml:space="preserve"> </v>
      </c>
      <c r="S42" s="204" t="str">
        <f>IF(ISERR(FIND(S$4,NieStac!$R48))=FALSE(),IF(ISERR(FIND(CONCATENATE(S$4,"+"),NieStac!$R48))=FALSE(),IF(ISERR(FIND(CONCATENATE(S$4,"++"),NieStac!$R48))=FALSE(),IF(ISERR(FIND(CONCATENATE(S$4,"+++"),NieStac!$R48))=FALSE(),"+++","++"),"+")," ")," ")</f>
        <v xml:space="preserve"> </v>
      </c>
      <c r="T42" s="205" t="str">
        <f>NieStac!C48</f>
        <v>Pracownia badawczo-problemowa</v>
      </c>
      <c r="U42" s="204" t="str">
        <f>IF(ISERR(FIND(U$4,NieStac!$S48))=FALSE(),IF(ISERR(FIND(CONCATENATE(U$4,"+"),NieStac!$S48))=FALSE(),IF(ISERR(FIND(CONCATENATE(U$4,"++"),NieStac!$S48))=FALSE(),IF(ISERR(FIND(CONCATENATE(U$4,"+++"),NieStac!$S48))=FALSE(),"+++","++"),"+")," ")," ")</f>
        <v>+++</v>
      </c>
      <c r="V42" s="204" t="str">
        <f>IF(ISERR(FIND(V$4,NieStac!$S48))=FALSE(),IF(ISERR(FIND(CONCATENATE(V$4,"+"),NieStac!$S48))=FALSE(),IF(ISERR(FIND(CONCATENATE(V$4,"++"),NieStac!$S48))=FALSE(),IF(ISERR(FIND(CONCATENATE(V$4,"+++"),NieStac!$S48))=FALSE(),"+++","++"),"+")," ")," ")</f>
        <v>+</v>
      </c>
      <c r="W42" s="204" t="str">
        <f>IF(ISERR(FIND(W$4,NieStac!$S48))=FALSE(),IF(ISERR(FIND(CONCATENATE(W$4,"+"),NieStac!$S48))=FALSE(),IF(ISERR(FIND(CONCATENATE(W$4,"++"),NieStac!$S48))=FALSE(),IF(ISERR(FIND(CONCATENATE(W$4,"+++"),NieStac!$S48))=FALSE(),"+++","++"),"+")," ")," ")</f>
        <v xml:space="preserve"> </v>
      </c>
      <c r="X42" s="204" t="str">
        <f>IF(ISERR(FIND(X$4,NieStac!$S48))=FALSE(),IF(ISERR(FIND(CONCATENATE(X$4,"+"),NieStac!$S48))=FALSE(),IF(ISERR(FIND(CONCATENATE(X$4,"++"),NieStac!$S48))=FALSE(),IF(ISERR(FIND(CONCATENATE(X$4,"+++"),NieStac!$S48))=FALSE(),"+++","++"),"+")," ")," ")</f>
        <v>+++</v>
      </c>
      <c r="Y42" s="204" t="str">
        <f>IF(ISERR(FIND(Y$4,NieStac!$S48))=FALSE(),IF(ISERR(FIND(CONCATENATE(Y$4,"+"),NieStac!$S48))=FALSE(),IF(ISERR(FIND(CONCATENATE(Y$4,"++"),NieStac!$S48))=FALSE(),IF(ISERR(FIND(CONCATENATE(Y$4,"+++"),NieStac!$S48))=FALSE(),"+++","++"),"+")," ")," ")</f>
        <v>+</v>
      </c>
      <c r="Z42" s="204" t="str">
        <f>IF(ISERR(FIND(Z$4,NieStac!$S48))=FALSE(),IF(ISERR(FIND(CONCATENATE(Z$4,"+"),NieStac!$S48))=FALSE(),IF(ISERR(FIND(CONCATENATE(Z$4,"++"),NieStac!$S48))=FALSE(),IF(ISERR(FIND(CONCATENATE(Z$4,"+++"),NieStac!$S48))=FALSE(),"+++","++"),"+")," ")," ")</f>
        <v>+</v>
      </c>
      <c r="AA42" s="204" t="str">
        <f>IF(ISERR(FIND(AA$4,NieStac!$S48))=FALSE(),IF(ISERR(FIND(CONCATENATE(AA$4,"+"),NieStac!$S48))=FALSE(),IF(ISERR(FIND(CONCATENATE(AA$4,"++"),NieStac!$S48))=FALSE(),IF(ISERR(FIND(CONCATENATE(AA$4,"+++"),NieStac!$S48))=FALSE(),"+++","++"),"+")," ")," ")</f>
        <v xml:space="preserve"> </v>
      </c>
      <c r="AB42" s="204" t="str">
        <f>IF(ISERR(FIND(AB$4,NieStac!$S48))=FALSE(),IF(ISERR(FIND(CONCATENATE(AB$4,"+"),NieStac!$S48))=FALSE(),IF(ISERR(FIND(CONCATENATE(AB$4,"++"),NieStac!$S48))=FALSE(),IF(ISERR(FIND(CONCATENATE(AB$4,"+++"),NieStac!$S48))=FALSE(),"+++","++"),"+")," ")," ")</f>
        <v>++</v>
      </c>
      <c r="AC42" s="204" t="str">
        <f>IF(ISERR(FIND(AC$4,NieStac!$S48))=FALSE(),IF(ISERR(FIND(CONCATENATE(AC$4,"+"),NieStac!$S48))=FALSE(),IF(ISERR(FIND(CONCATENATE(AC$4,"++"),NieStac!$S48))=FALSE(),IF(ISERR(FIND(CONCATENATE(AC$4,"+++"),NieStac!$S48))=FALSE(),"+++","++"),"+")," ")," ")</f>
        <v xml:space="preserve"> </v>
      </c>
      <c r="AD42" s="204" t="str">
        <f>IF(ISERR(FIND(AD$4,NieStac!$S48))=FALSE(),IF(ISERR(FIND(CONCATENATE(AD$4,"+"),NieStac!$S48))=FALSE(),IF(ISERR(FIND(CONCATENATE(AD$4,"++"),NieStac!$S48))=FALSE(),IF(ISERR(FIND(CONCATENATE(AD$4,"+++"),NieStac!$S48))=FALSE(),"+++","++"),"+")," ")," ")</f>
        <v xml:space="preserve"> </v>
      </c>
      <c r="AE42" s="204" t="str">
        <f>IF(ISERR(FIND(AE$4,NieStac!$S48))=FALSE(),IF(ISERR(FIND(CONCATENATE(AE$4,"+"),NieStac!$S48))=FALSE(),IF(ISERR(FIND(CONCATENATE(AE$4,"++"),NieStac!$S48))=FALSE(),IF(ISERR(FIND(CONCATENATE(AE$4,"+++"),NieStac!$S48))=FALSE(),"+++","++"),"+")," ")," ")</f>
        <v xml:space="preserve"> </v>
      </c>
      <c r="AF42" s="204" t="str">
        <f>IF(ISERR(FIND(AF$4,NieStac!$S48))=FALSE(),IF(ISERR(FIND(CONCATENATE(AF$4,"+"),NieStac!$S48))=FALSE(),IF(ISERR(FIND(CONCATENATE(AF$4,"++"),NieStac!$S48))=FALSE(),IF(ISERR(FIND(CONCATENATE(AF$4,"+++"),NieStac!$S48))=FALSE(),"+++","++"),"+")," ")," ")</f>
        <v xml:space="preserve"> </v>
      </c>
      <c r="AG42" s="204" t="str">
        <f>IF(ISERR(FIND(AG$4,NieStac!$S48))=FALSE(),IF(ISERR(FIND(CONCATENATE(AG$4,"+"),NieStac!$S48))=FALSE(),IF(ISERR(FIND(CONCATENATE(AG$4,"++"),NieStac!$S48))=FALSE(),IF(ISERR(FIND(CONCATENATE(AG$4,"+++"),NieStac!$S48))=FALSE(),"+++","++"),"+")," ")," ")</f>
        <v xml:space="preserve"> </v>
      </c>
      <c r="AH42" s="204" t="str">
        <f>IF(ISERR(FIND(AH$4,NieStac!$S48))=FALSE(),IF(ISERR(FIND(CONCATENATE(AH$4,"+"),NieStac!$S48))=FALSE(),IF(ISERR(FIND(CONCATENATE(AH$4,"++"),NieStac!$S48))=FALSE(),IF(ISERR(FIND(CONCATENATE(AH$4,"+++"),NieStac!$S48))=FALSE(),"+++","++"),"+")," ")," ")</f>
        <v xml:space="preserve"> </v>
      </c>
      <c r="AI42" s="204" t="str">
        <f>IF(ISERR(FIND(AI$4,NieStac!$S48))=FALSE(),IF(ISERR(FIND(CONCATENATE(AI$4,"+"),NieStac!$S48))=FALSE(),IF(ISERR(FIND(CONCATENATE(AI$4,"++"),NieStac!$S48))=FALSE(),IF(ISERR(FIND(CONCATENATE(AI$4,"+++"),NieStac!$S48))=FALSE(),"+++","++"),"+")," ")," ")</f>
        <v>+</v>
      </c>
      <c r="AJ42" s="204" t="str">
        <f>IF(ISERR(FIND(AJ$4,NieStac!$S48))=FALSE(),IF(ISERR(FIND(CONCATENATE(AJ$4,"+"),NieStac!$S48))=FALSE(),IF(ISERR(FIND(CONCATENATE(AJ$4,"++"),NieStac!$S48))=FALSE(),IF(ISERR(FIND(CONCATENATE(AJ$4,"+++"),NieStac!$S48))=FALSE(),"+++","++"),"+")," ")," ")</f>
        <v>+++</v>
      </c>
      <c r="AK42" s="204" t="str">
        <f>IF(ISERR(FIND(AK$4,NieStac!$S48))=FALSE(),IF(ISERR(FIND(CONCATENATE(AK$4,"+"),NieStac!$S48))=FALSE(),IF(ISERR(FIND(CONCATENATE(AK$4,"++"),NieStac!$S48))=FALSE(),IF(ISERR(FIND(CONCATENATE(AK$4,"+++"),NieStac!$S48))=FALSE(),"+++","++"),"+")," ")," ")</f>
        <v xml:space="preserve"> </v>
      </c>
      <c r="AL42" s="204" t="str">
        <f>IF(ISERR(FIND(AL$4,NieStac!$S48))=FALSE(),IF(ISERR(FIND(CONCATENATE(AL$4,"+"),NieStac!$S48))=FALSE(),IF(ISERR(FIND(CONCATENATE(AL$4,"++"),NieStac!$S48))=FALSE(),IF(ISERR(FIND(CONCATENATE(AL$4,"+++"),NieStac!$S48))=FALSE(),"+++","++"),"+")," ")," ")</f>
        <v xml:space="preserve"> </v>
      </c>
      <c r="AM42" s="204" t="str">
        <f>IF(ISERR(FIND(AM$4,NieStac!$S48))=FALSE(),IF(ISERR(FIND(CONCATENATE(AM$4,"+"),NieStac!$S48))=FALSE(),IF(ISERR(FIND(CONCATENATE(AM$4,"++"),NieStac!$S48))=FALSE(),IF(ISERR(FIND(CONCATENATE(AM$4,"+++"),NieStac!$S48))=FALSE(),"+++","++"),"+")," ")," ")</f>
        <v xml:space="preserve"> </v>
      </c>
      <c r="AN42" s="204" t="str">
        <f>IF(ISERR(FIND(AN$4,NieStac!$S48))=FALSE(),IF(ISERR(FIND(CONCATENATE(AN$4,"+"),NieStac!$S48))=FALSE(),IF(ISERR(FIND(CONCATENATE(AN$4,"++"),NieStac!$S48))=FALSE(),IF(ISERR(FIND(CONCATENATE(AN$4,"+++"),NieStac!$S48))=FALSE(),"+++","++"),"+")," ")," ")</f>
        <v xml:space="preserve"> </v>
      </c>
      <c r="AO42" s="204" t="str">
        <f>IF(ISERR(FIND(AO$4,NieStac!$S48))=FALSE(),IF(ISERR(FIND(CONCATENATE(AO$4,"+"),NieStac!$S48))=FALSE(),IF(ISERR(FIND(CONCATENATE(AO$4,"++"),NieStac!$S48))=FALSE(),IF(ISERR(FIND(CONCATENATE(AO$4,"+++"),NieStac!$S48))=FALSE(),"+++","++"),"+")," ")," ")</f>
        <v xml:space="preserve"> </v>
      </c>
      <c r="AP42" s="204" t="str">
        <f>IF(ISERR(FIND(AP$4,NieStac!$S48))=FALSE(),IF(ISERR(FIND(CONCATENATE(AP$4,"+"),NieStac!$S48))=FALSE(),IF(ISERR(FIND(CONCATENATE(AP$4,"++"),NieStac!$S48))=FALSE(),IF(ISERR(FIND(CONCATENATE(AP$4,"+++"),NieStac!$S48))=FALSE(),"+++","++"),"+")," ")," ")</f>
        <v xml:space="preserve"> </v>
      </c>
      <c r="AQ42" s="204" t="str">
        <f>IF(ISERR(FIND(AQ$4,NieStac!$S48))=FALSE(),IF(ISERR(FIND(CONCATENATE(AQ$4,"+"),NieStac!$S48))=FALSE(),IF(ISERR(FIND(CONCATENATE(AQ$4,"++"),NieStac!$S48))=FALSE(),IF(ISERR(FIND(CONCATENATE(AQ$4,"+++"),NieStac!$S48))=FALSE(),"+++","++"),"+")," ")," ")</f>
        <v xml:space="preserve"> </v>
      </c>
      <c r="AR42" s="204" t="str">
        <f>IF(ISERR(FIND(AR$4,NieStac!$S48))=FALSE(),IF(ISERR(FIND(CONCATENATE(AR$4,"+"),NieStac!$S48))=FALSE(),IF(ISERR(FIND(CONCATENATE(AR$4,"++"),NieStac!$S48))=FALSE(),IF(ISERR(FIND(CONCATENATE(AR$4,"+++"),NieStac!$S48))=FALSE(),"+++","++"),"+")," ")," ")</f>
        <v>+++</v>
      </c>
      <c r="AS42" s="204" t="str">
        <f>IF(ISERR(FIND(AS$4,NieStac!$S48))=FALSE(),IF(ISERR(FIND(CONCATENATE(AS$4,"+"),NieStac!$S48))=FALSE(),IF(ISERR(FIND(CONCATENATE(AS$4,"++"),NieStac!$S48))=FALSE(),IF(ISERR(FIND(CONCATENATE(AS$4,"+++"),NieStac!$S48))=FALSE(),"+++","++"),"+")," ")," ")</f>
        <v xml:space="preserve"> </v>
      </c>
      <c r="AT42" s="204" t="str">
        <f>IF(ISERR(FIND(AT$4,NieStac!$S48))=FALSE(),IF(ISERR(FIND(CONCATENATE(AT$4,"+"),NieStac!$S48))=FALSE(),IF(ISERR(FIND(CONCATENATE(AT$4,"++"),NieStac!$S48))=FALSE(),IF(ISERR(FIND(CONCATENATE(AT$4,"+++"),NieStac!$S48))=FALSE(),"+++","++"),"+")," ")," ")</f>
        <v xml:space="preserve"> </v>
      </c>
      <c r="AU42" s="204" t="str">
        <f>IF(ISERR(FIND(AU$4,NieStac!$S48))=FALSE(),IF(ISERR(FIND(CONCATENATE(AU$4,"+"),NieStac!$S48))=FALSE(),IF(ISERR(FIND(CONCATENATE(AU$4,"++"),NieStac!$S48))=FALSE(),IF(ISERR(FIND(CONCATENATE(AU$4,"+++"),NieStac!$S48))=FALSE(),"+++","++"),"+")," ")," ")</f>
        <v xml:space="preserve"> </v>
      </c>
      <c r="AV42" s="205" t="str">
        <f>NieStac!C48</f>
        <v>Pracownia badawczo-problemowa</v>
      </c>
      <c r="AW42" s="204" t="str">
        <f>IF(ISERR(FIND(AW$4,NieStac!$T48))=FALSE(),IF(ISERR(FIND(CONCATENATE(AW$4,"+"),NieStac!$T48))=FALSE(),IF(ISERR(FIND(CONCATENATE(AW$4,"++"),NieStac!$T48))=FALSE(),IF(ISERR(FIND(CONCATENATE(AW$4,"+++"),NieStac!$T48))=FALSE(),"+++","++"),"+")," ")," ")</f>
        <v>+++</v>
      </c>
      <c r="AX42" s="204" t="str">
        <f>IF(ISERR(FIND(AX$4,NieStac!$T48))=FALSE(),IF(ISERR(FIND(CONCATENATE(AX$4,"+"),NieStac!$T48))=FALSE(),IF(ISERR(FIND(CONCATENATE(AX$4,"++"),NieStac!$T48))=FALSE(),IF(ISERR(FIND(CONCATENATE(AX$4,"+++"),NieStac!$T48))=FALSE(),"+++","++"),"+")," ")," ")</f>
        <v xml:space="preserve"> </v>
      </c>
      <c r="AY42" s="204" t="str">
        <f>IF(ISERR(FIND(AY$4,NieStac!$T48))=FALSE(),IF(ISERR(FIND(CONCATENATE(AY$4,"+"),NieStac!$T48))=FALSE(),IF(ISERR(FIND(CONCATENATE(AY$4,"++"),NieStac!$T48))=FALSE(),IF(ISERR(FIND(CONCATENATE(AY$4,"+++"),NieStac!$T48))=FALSE(),"+++","++"),"+")," ")," ")</f>
        <v xml:space="preserve"> </v>
      </c>
      <c r="AZ42" s="204" t="str">
        <f>IF(ISERR(FIND(AZ$4,NieStac!$T48))=FALSE(),IF(ISERR(FIND(CONCATENATE(AZ$4,"+"),NieStac!$T48))=FALSE(),IF(ISERR(FIND(CONCATENATE(AZ$4,"++"),NieStac!$T48))=FALSE(),IF(ISERR(FIND(CONCATENATE(AZ$4,"+++"),NieStac!$T48))=FALSE(),"+++","++"),"+")," ")," ")</f>
        <v xml:space="preserve"> </v>
      </c>
      <c r="BA42" s="204" t="str">
        <f>IF(ISERR(FIND(BA$4,NieStac!$T48))=FALSE(),IF(ISERR(FIND(CONCATENATE(BA$4,"+"),NieStac!$T48))=FALSE(),IF(ISERR(FIND(CONCATENATE(BA$4,"++"),NieStac!$T48))=FALSE(),IF(ISERR(FIND(CONCATENATE(BA$4,"+++"),NieStac!$T48))=FALSE(),"+++","++"),"+")," ")," ")</f>
        <v xml:space="preserve"> </v>
      </c>
      <c r="BB42" s="204" t="str">
        <f>IF(ISERR(FIND(BB$4,NieStac!$T48))=FALSE(),IF(ISERR(FIND(CONCATENATE(BB$4,"+"),NieStac!$T48))=FALSE(),IF(ISERR(FIND(CONCATENATE(BB$4,"++"),NieStac!$T48))=FALSE(),IF(ISERR(FIND(CONCATENATE(BB$4,"+++"),NieStac!$T48))=FALSE(),"+++","++"),"+")," ")," ")</f>
        <v>+</v>
      </c>
      <c r="BC42" s="204" t="str">
        <f>IF(ISERR(FIND(BC$4,NieStac!$T48))=0,IF(ISERR(FIND(CONCATENATE(BC$4,"+"),NieStac!$T48))=0,IF(ISERR(FIND(CONCATENATE(BC$4,"++"),NieStac!$T48))=0,IF(ISERR(FIND(CONCATENATE(BC$4,"+++"),NieStac!$T48))=0,"+++","++"),"+"),"-"),"-")</f>
        <v>-</v>
      </c>
      <c r="BD42" s="204" t="e">
        <f t="shared" ref="BD42:BE42" si="0">#N/A</f>
        <v>#N/A</v>
      </c>
      <c r="BE42" s="204" t="e">
        <f t="shared" si="0"/>
        <v>#N/A</v>
      </c>
    </row>
    <row r="43" spans="1:57" ht="12.75" customHeight="1">
      <c r="A43" s="203" t="str">
        <f>NieStac!C49</f>
        <v>Przedmiot obieralny 2: 
a) Zastosowania robotyki w medycynie 
b) Robotyka kooperatywna</v>
      </c>
      <c r="B43" s="204" t="str">
        <f>IF(ISERR(FIND(B$4,NieStac!$R49))=FALSE(),IF(ISERR(FIND(CONCATENATE(B$4,"+"),NieStac!$R49))=FALSE(),IF(ISERR(FIND(CONCATENATE(B$4,"++"),NieStac!$R49))=FALSE(),IF(ISERR(FIND(CONCATENATE(B$4,"+++"),NieStac!$R49))=FALSE(),"+++","++"),"+")," ")," ")</f>
        <v xml:space="preserve"> </v>
      </c>
      <c r="C43" s="204" t="str">
        <f>IF(ISERR(FIND(C$4,NieStac!$R49))=FALSE(),IF(ISERR(FIND(CONCATENATE(C$4,"+"),NieStac!$R49))=FALSE(),IF(ISERR(FIND(CONCATENATE(C$4,"++"),NieStac!$R49))=FALSE(),IF(ISERR(FIND(CONCATENATE(C$4,"+++"),NieStac!$R49))=FALSE(),"+++","++"),"+")," ")," ")</f>
        <v xml:space="preserve"> </v>
      </c>
      <c r="D43" s="204" t="str">
        <f>IF(ISERR(FIND(D$4,NieStac!$R49))=FALSE(),IF(ISERR(FIND(CONCATENATE(D$4,"+"),NieStac!$R49))=FALSE(),IF(ISERR(FIND(CONCATENATE(D$4,"++"),NieStac!$R49))=FALSE(),IF(ISERR(FIND(CONCATENATE(D$4,"+++"),NieStac!$R49))=FALSE(),"+++","++"),"+")," ")," ")</f>
        <v xml:space="preserve"> </v>
      </c>
      <c r="E43" s="204" t="str">
        <f>IF(ISERR(FIND(E$4,NieStac!$R49))=FALSE(),IF(ISERR(FIND(CONCATENATE(E$4,"+"),NieStac!$R49))=FALSE(),IF(ISERR(FIND(CONCATENATE(E$4,"++"),NieStac!$R49))=FALSE(),IF(ISERR(FIND(CONCATENATE(E$4,"+++"),NieStac!$R49))=FALSE(),"+++","++"),"+")," ")," ")</f>
        <v xml:space="preserve"> </v>
      </c>
      <c r="F43" s="204" t="str">
        <f>IF(ISERR(FIND(F$4,NieStac!$R49))=FALSE(),IF(ISERR(FIND(CONCATENATE(F$4,"+"),NieStac!$R49))=FALSE(),IF(ISERR(FIND(CONCATENATE(F$4,"++"),NieStac!$R49))=FALSE(),IF(ISERR(FIND(CONCATENATE(F$4,"+++"),NieStac!$R49))=FALSE(),"+++","++"),"+")," ")," ")</f>
        <v xml:space="preserve"> </v>
      </c>
      <c r="G43" s="204" t="str">
        <f>IF(ISERR(FIND(G$4,NieStac!$R49))=FALSE(),IF(ISERR(FIND(CONCATENATE(G$4,"+"),NieStac!$R49))=FALSE(),IF(ISERR(FIND(CONCATENATE(G$4,"++"),NieStac!$R49))=FALSE(),IF(ISERR(FIND(CONCATENATE(G$4,"+++"),NieStac!$R49))=FALSE(),"+++","++"),"+")," ")," ")</f>
        <v>++</v>
      </c>
      <c r="H43" s="204" t="str">
        <f>IF(ISERR(FIND(H$4,NieStac!$R49))=FALSE(),IF(ISERR(FIND(CONCATENATE(H$4,"+"),NieStac!$R49))=FALSE(),IF(ISERR(FIND(CONCATENATE(H$4,"++"),NieStac!$R49))=FALSE(),IF(ISERR(FIND(CONCATENATE(H$4,"+++"),NieStac!$R49))=FALSE(),"+++","++"),"+")," ")," ")</f>
        <v xml:space="preserve"> </v>
      </c>
      <c r="I43" s="204" t="str">
        <f>IF(ISERR(FIND(I$4,NieStac!$R49))=FALSE(),IF(ISERR(FIND(CONCATENATE(I$4,"+"),NieStac!$R49))=FALSE(),IF(ISERR(FIND(CONCATENATE(I$4,"++"),NieStac!$R49))=FALSE(),IF(ISERR(FIND(CONCATENATE(I$4,"+++"),NieStac!$R49))=FALSE(),"+++","++"),"+")," ")," ")</f>
        <v xml:space="preserve"> </v>
      </c>
      <c r="J43" s="204" t="str">
        <f>IF(ISERR(FIND(J$4,NieStac!$R49))=FALSE(),IF(ISERR(FIND(CONCATENATE(J$4,"+"),NieStac!$R49))=FALSE(),IF(ISERR(FIND(CONCATENATE(J$4,"++"),NieStac!$R49))=FALSE(),IF(ISERR(FIND(CONCATENATE(J$4,"+++"),NieStac!$R49))=FALSE(),"+++","++"),"+")," ")," ")</f>
        <v>+</v>
      </c>
      <c r="K43" s="204" t="str">
        <f>IF(ISERR(FIND(K$4,NieStac!$R49))=FALSE(),IF(ISERR(FIND(CONCATENATE(K$4,"+"),NieStac!$R49))=FALSE(),IF(ISERR(FIND(CONCATENATE(K$4,"++"),NieStac!$R49))=FALSE(),IF(ISERR(FIND(CONCATENATE(K$4,"+++"),NieStac!$R49))=FALSE(),"+++","++"),"+")," ")," ")</f>
        <v>+++</v>
      </c>
      <c r="L43" s="204" t="str">
        <f>IF(ISERR(FIND(L$4,NieStac!$R49))=FALSE(),IF(ISERR(FIND(CONCATENATE(L$4,"+"),NieStac!$R49))=FALSE(),IF(ISERR(FIND(CONCATENATE(L$4,"++"),NieStac!$R49))=FALSE(),IF(ISERR(FIND(CONCATENATE(L$4,"+++"),NieStac!$R49))=FALSE(),"+++","++"),"+")," ")," ")</f>
        <v xml:space="preserve"> </v>
      </c>
      <c r="M43" s="204" t="str">
        <f>IF(ISERR(FIND(M$4,NieStac!$R49))=FALSE(),IF(ISERR(FIND(CONCATENATE(M$4,"+"),NieStac!$R49))=FALSE(),IF(ISERR(FIND(CONCATENATE(M$4,"++"),NieStac!$R49))=FALSE(),IF(ISERR(FIND(CONCATENATE(M$4,"+++"),NieStac!$R49))=FALSE(),"+++","++"),"+")," ")," ")</f>
        <v xml:space="preserve"> </v>
      </c>
      <c r="N43" s="204" t="str">
        <f>IF(ISERR(FIND(N$4,NieStac!$R49))=FALSE(),IF(ISERR(FIND(CONCATENATE(N$4,"+"),NieStac!$R49))=FALSE(),IF(ISERR(FIND(CONCATENATE(N$4,"++"),NieStac!$R49))=FALSE(),IF(ISERR(FIND(CONCATENATE(N$4,"+++"),NieStac!$R49))=FALSE(),"+++","++"),"+")," ")," ")</f>
        <v xml:space="preserve"> </v>
      </c>
      <c r="O43" s="204" t="str">
        <f>IF(ISERR(FIND(O$4,NieStac!$R49))=FALSE(),IF(ISERR(FIND(CONCATENATE(O$4,"+"),NieStac!$R49))=FALSE(),IF(ISERR(FIND(CONCATENATE(O$4,"++"),NieStac!$R49))=FALSE(),IF(ISERR(FIND(CONCATENATE(O$4,"+++"),NieStac!$R49))=FALSE(),"+++","++"),"+")," ")," ")</f>
        <v>+</v>
      </c>
      <c r="P43" s="204" t="str">
        <f>IF(ISERR(FIND(P$4,NieStac!$R49))=FALSE(),IF(ISERR(FIND(CONCATENATE(P$4,"+"),NieStac!$R49))=FALSE(),IF(ISERR(FIND(CONCATENATE(P$4,"++"),NieStac!$R49))=FALSE(),IF(ISERR(FIND(CONCATENATE(P$4,"+++"),NieStac!$R49))=FALSE(),"+++","++"),"+")," ")," ")</f>
        <v xml:space="preserve"> </v>
      </c>
      <c r="Q43" s="204" t="str">
        <f>IF(ISERR(FIND(Q$4,NieStac!$R49))=FALSE(),IF(ISERR(FIND(CONCATENATE(Q$4,"+"),NieStac!$R49))=FALSE(),IF(ISERR(FIND(CONCATENATE(Q$4,"++"),NieStac!$R49))=FALSE(),IF(ISERR(FIND(CONCATENATE(Q$4,"+++"),NieStac!$R49))=FALSE(),"+++","++"),"+")," ")," ")</f>
        <v xml:space="preserve"> </v>
      </c>
      <c r="R43" s="204" t="str">
        <f>IF(ISERR(FIND(R$4,NieStac!$R49))=FALSE(),IF(ISERR(FIND(CONCATENATE(R$4,"+"),NieStac!$R49))=FALSE(),IF(ISERR(FIND(CONCATENATE(R$4,"++"),NieStac!$R49))=FALSE(),IF(ISERR(FIND(CONCATENATE(R$4,"+++"),NieStac!$R49))=FALSE(),"+++","++"),"+")," ")," ")</f>
        <v xml:space="preserve"> </v>
      </c>
      <c r="S43" s="204" t="str">
        <f>IF(ISERR(FIND(S$4,NieStac!$R49))=FALSE(),IF(ISERR(FIND(CONCATENATE(S$4,"+"),NieStac!$R49))=FALSE(),IF(ISERR(FIND(CONCATENATE(S$4,"++"),NieStac!$R49))=FALSE(),IF(ISERR(FIND(CONCATENATE(S$4,"+++"),NieStac!$R49))=FALSE(),"+++","++"),"+")," ")," ")</f>
        <v xml:space="preserve"> </v>
      </c>
      <c r="T43" s="205" t="str">
        <f>NieStac!C49</f>
        <v>Przedmiot obieralny 2: 
a) Zastosowania robotyki w medycynie 
b) Robotyka kooperatywna</v>
      </c>
      <c r="U43" s="204" t="str">
        <f>IF(ISERR(FIND(U$4,NieStac!$S49))=FALSE(),IF(ISERR(FIND(CONCATENATE(U$4,"+"),NieStac!$S49))=FALSE(),IF(ISERR(FIND(CONCATENATE(U$4,"++"),NieStac!$S49))=FALSE(),IF(ISERR(FIND(CONCATENATE(U$4,"+++"),NieStac!$S49))=FALSE(),"+++","++"),"+")," ")," ")</f>
        <v xml:space="preserve"> </v>
      </c>
      <c r="V43" s="204" t="str">
        <f>IF(ISERR(FIND(V$4,NieStac!$S49))=FALSE(),IF(ISERR(FIND(CONCATENATE(V$4,"+"),NieStac!$S49))=FALSE(),IF(ISERR(FIND(CONCATENATE(V$4,"++"),NieStac!$S49))=FALSE(),IF(ISERR(FIND(CONCATENATE(V$4,"+++"),NieStac!$S49))=FALSE(),"+++","++"),"+")," ")," ")</f>
        <v xml:space="preserve"> </v>
      </c>
      <c r="W43" s="204" t="str">
        <f>IF(ISERR(FIND(W$4,NieStac!$S49))=FALSE(),IF(ISERR(FIND(CONCATENATE(W$4,"+"),NieStac!$S49))=FALSE(),IF(ISERR(FIND(CONCATENATE(W$4,"++"),NieStac!$S49))=FALSE(),IF(ISERR(FIND(CONCATENATE(W$4,"+++"),NieStac!$S49))=FALSE(),"+++","++"),"+")," ")," ")</f>
        <v xml:space="preserve"> </v>
      </c>
      <c r="X43" s="204" t="str">
        <f>IF(ISERR(FIND(X$4,NieStac!$S49))=FALSE(),IF(ISERR(FIND(CONCATENATE(X$4,"+"),NieStac!$S49))=FALSE(),IF(ISERR(FIND(CONCATENATE(X$4,"++"),NieStac!$S49))=FALSE(),IF(ISERR(FIND(CONCATENATE(X$4,"+++"),NieStac!$S49))=FALSE(),"+++","++"),"+")," ")," ")</f>
        <v xml:space="preserve"> </v>
      </c>
      <c r="Y43" s="204" t="str">
        <f>IF(ISERR(FIND(Y$4,NieStac!$S49))=FALSE(),IF(ISERR(FIND(CONCATENATE(Y$4,"+"),NieStac!$S49))=FALSE(),IF(ISERR(FIND(CONCATENATE(Y$4,"++"),NieStac!$S49))=FALSE(),IF(ISERR(FIND(CONCATENATE(Y$4,"+++"),NieStac!$S49))=FALSE(),"+++","++"),"+")," ")," ")</f>
        <v xml:space="preserve"> </v>
      </c>
      <c r="Z43" s="204" t="str">
        <f>IF(ISERR(FIND(Z$4,NieStac!$S49))=FALSE(),IF(ISERR(FIND(CONCATENATE(Z$4,"+"),NieStac!$S49))=FALSE(),IF(ISERR(FIND(CONCATENATE(Z$4,"++"),NieStac!$S49))=FALSE(),IF(ISERR(FIND(CONCATENATE(Z$4,"+++"),NieStac!$S49))=FALSE(),"+++","++"),"+")," ")," ")</f>
        <v xml:space="preserve"> </v>
      </c>
      <c r="AA43" s="204" t="str">
        <f>IF(ISERR(FIND(AA$4,NieStac!$S49))=FALSE(),IF(ISERR(FIND(CONCATENATE(AA$4,"+"),NieStac!$S49))=FALSE(),IF(ISERR(FIND(CONCATENATE(AA$4,"++"),NieStac!$S49))=FALSE(),IF(ISERR(FIND(CONCATENATE(AA$4,"+++"),NieStac!$S49))=FALSE(),"+++","++"),"+")," ")," ")</f>
        <v xml:space="preserve"> </v>
      </c>
      <c r="AB43" s="204" t="str">
        <f>IF(ISERR(FIND(AB$4,NieStac!$S49))=FALSE(),IF(ISERR(FIND(CONCATENATE(AB$4,"+"),NieStac!$S49))=FALSE(),IF(ISERR(FIND(CONCATENATE(AB$4,"++"),NieStac!$S49))=FALSE(),IF(ISERR(FIND(CONCATENATE(AB$4,"+++"),NieStac!$S49))=FALSE(),"+++","++"),"+")," ")," ")</f>
        <v xml:space="preserve"> </v>
      </c>
      <c r="AC43" s="204" t="str">
        <f>IF(ISERR(FIND(AC$4,NieStac!$S49))=FALSE(),IF(ISERR(FIND(CONCATENATE(AC$4,"+"),NieStac!$S49))=FALSE(),IF(ISERR(FIND(CONCATENATE(AC$4,"++"),NieStac!$S49))=FALSE(),IF(ISERR(FIND(CONCATENATE(AC$4,"+++"),NieStac!$S49))=FALSE(),"+++","++"),"+")," ")," ")</f>
        <v>++</v>
      </c>
      <c r="AD43" s="204" t="str">
        <f>IF(ISERR(FIND(AD$4,NieStac!$S49))=FALSE(),IF(ISERR(FIND(CONCATENATE(AD$4,"+"),NieStac!$S49))=FALSE(),IF(ISERR(FIND(CONCATENATE(AD$4,"++"),NieStac!$S49))=FALSE(),IF(ISERR(FIND(CONCATENATE(AD$4,"+++"),NieStac!$S49))=FALSE(),"+++","++"),"+")," ")," ")</f>
        <v xml:space="preserve"> </v>
      </c>
      <c r="AE43" s="204" t="str">
        <f>IF(ISERR(FIND(AE$4,NieStac!$S49))=FALSE(),IF(ISERR(FIND(CONCATENATE(AE$4,"+"),NieStac!$S49))=FALSE(),IF(ISERR(FIND(CONCATENATE(AE$4,"++"),NieStac!$S49))=FALSE(),IF(ISERR(FIND(CONCATENATE(AE$4,"+++"),NieStac!$S49))=FALSE(),"+++","++"),"+")," ")," ")</f>
        <v xml:space="preserve"> </v>
      </c>
      <c r="AF43" s="204" t="str">
        <f>IF(ISERR(FIND(AF$4,NieStac!$S49))=FALSE(),IF(ISERR(FIND(CONCATENATE(AF$4,"+"),NieStac!$S49))=FALSE(),IF(ISERR(FIND(CONCATENATE(AF$4,"++"),NieStac!$S49))=FALSE(),IF(ISERR(FIND(CONCATENATE(AF$4,"+++"),NieStac!$S49))=FALSE(),"+++","++"),"+")," ")," ")</f>
        <v xml:space="preserve"> </v>
      </c>
      <c r="AG43" s="204" t="str">
        <f>IF(ISERR(FIND(AG$4,NieStac!$S49))=FALSE(),IF(ISERR(FIND(CONCATENATE(AG$4,"+"),NieStac!$S49))=FALSE(),IF(ISERR(FIND(CONCATENATE(AG$4,"++"),NieStac!$S49))=FALSE(),IF(ISERR(FIND(CONCATENATE(AG$4,"+++"),NieStac!$S49))=FALSE(),"+++","++"),"+")," ")," ")</f>
        <v xml:space="preserve"> </v>
      </c>
      <c r="AH43" s="204" t="str">
        <f>IF(ISERR(FIND(AH$4,NieStac!$S49))=FALSE(),IF(ISERR(FIND(CONCATENATE(AH$4,"+"),NieStac!$S49))=FALSE(),IF(ISERR(FIND(CONCATENATE(AH$4,"++"),NieStac!$S49))=FALSE(),IF(ISERR(FIND(CONCATENATE(AH$4,"+++"),NieStac!$S49))=FALSE(),"+++","++"),"+")," ")," ")</f>
        <v>++</v>
      </c>
      <c r="AI43" s="204" t="str">
        <f>IF(ISERR(FIND(AI$4,NieStac!$S49))=FALSE(),IF(ISERR(FIND(CONCATENATE(AI$4,"+"),NieStac!$S49))=FALSE(),IF(ISERR(FIND(CONCATENATE(AI$4,"++"),NieStac!$S49))=FALSE(),IF(ISERR(FIND(CONCATENATE(AI$4,"+++"),NieStac!$S49))=FALSE(),"+++","++"),"+")," ")," ")</f>
        <v xml:space="preserve"> </v>
      </c>
      <c r="AJ43" s="204" t="str">
        <f>IF(ISERR(FIND(AJ$4,NieStac!$S49))=FALSE(),IF(ISERR(FIND(CONCATENATE(AJ$4,"+"),NieStac!$S49))=FALSE(),IF(ISERR(FIND(CONCATENATE(AJ$4,"++"),NieStac!$S49))=FALSE(),IF(ISERR(FIND(CONCATENATE(AJ$4,"+++"),NieStac!$S49))=FALSE(),"+++","++"),"+")," ")," ")</f>
        <v>+++</v>
      </c>
      <c r="AK43" s="204" t="str">
        <f>IF(ISERR(FIND(AK$4,NieStac!$S49))=FALSE(),IF(ISERR(FIND(CONCATENATE(AK$4,"+"),NieStac!$S49))=FALSE(),IF(ISERR(FIND(CONCATENATE(AK$4,"++"),NieStac!$S49))=FALSE(),IF(ISERR(FIND(CONCATENATE(AK$4,"+++"),NieStac!$S49))=FALSE(),"+++","++"),"+")," ")," ")</f>
        <v xml:space="preserve"> </v>
      </c>
      <c r="AL43" s="204" t="str">
        <f>IF(ISERR(FIND(AL$4,NieStac!$S49))=FALSE(),IF(ISERR(FIND(CONCATENATE(AL$4,"+"),NieStac!$S49))=FALSE(),IF(ISERR(FIND(CONCATENATE(AL$4,"++"),NieStac!$S49))=FALSE(),IF(ISERR(FIND(CONCATENATE(AL$4,"+++"),NieStac!$S49))=FALSE(),"+++","++"),"+")," ")," ")</f>
        <v xml:space="preserve"> </v>
      </c>
      <c r="AM43" s="204" t="str">
        <f>IF(ISERR(FIND(AM$4,NieStac!$S49))=FALSE(),IF(ISERR(FIND(CONCATENATE(AM$4,"+"),NieStac!$S49))=FALSE(),IF(ISERR(FIND(CONCATENATE(AM$4,"++"),NieStac!$S49))=FALSE(),IF(ISERR(FIND(CONCATENATE(AM$4,"+++"),NieStac!$S49))=FALSE(),"+++","++"),"+")," ")," ")</f>
        <v xml:space="preserve"> </v>
      </c>
      <c r="AN43" s="204" t="str">
        <f>IF(ISERR(FIND(AN$4,NieStac!$S49))=FALSE(),IF(ISERR(FIND(CONCATENATE(AN$4,"+"),NieStac!$S49))=FALSE(),IF(ISERR(FIND(CONCATENATE(AN$4,"++"),NieStac!$S49))=FALSE(),IF(ISERR(FIND(CONCATENATE(AN$4,"+++"),NieStac!$S49))=FALSE(),"+++","++"),"+")," ")," ")</f>
        <v xml:space="preserve"> </v>
      </c>
      <c r="AO43" s="204" t="str">
        <f>IF(ISERR(FIND(AO$4,NieStac!$S49))=FALSE(),IF(ISERR(FIND(CONCATENATE(AO$4,"+"),NieStac!$S49))=FALSE(),IF(ISERR(FIND(CONCATENATE(AO$4,"++"),NieStac!$S49))=FALSE(),IF(ISERR(FIND(CONCATENATE(AO$4,"+++"),NieStac!$S49))=FALSE(),"+++","++"),"+")," ")," ")</f>
        <v xml:space="preserve"> </v>
      </c>
      <c r="AP43" s="204" t="str">
        <f>IF(ISERR(FIND(AP$4,NieStac!$S49))=FALSE(),IF(ISERR(FIND(CONCATENATE(AP$4,"+"),NieStac!$S49))=FALSE(),IF(ISERR(FIND(CONCATENATE(AP$4,"++"),NieStac!$S49))=FALSE(),IF(ISERR(FIND(CONCATENATE(AP$4,"+++"),NieStac!$S49))=FALSE(),"+++","++"),"+")," ")," ")</f>
        <v xml:space="preserve"> </v>
      </c>
      <c r="AQ43" s="204" t="str">
        <f>IF(ISERR(FIND(AQ$4,NieStac!$S49))=FALSE(),IF(ISERR(FIND(CONCATENATE(AQ$4,"+"),NieStac!$S49))=FALSE(),IF(ISERR(FIND(CONCATENATE(AQ$4,"++"),NieStac!$S49))=FALSE(),IF(ISERR(FIND(CONCATENATE(AQ$4,"+++"),NieStac!$S49))=FALSE(),"+++","++"),"+")," ")," ")</f>
        <v>+</v>
      </c>
      <c r="AR43" s="204" t="str">
        <f>IF(ISERR(FIND(AR$4,NieStac!$S49))=FALSE(),IF(ISERR(FIND(CONCATENATE(AR$4,"+"),NieStac!$S49))=FALSE(),IF(ISERR(FIND(CONCATENATE(AR$4,"++"),NieStac!$S49))=FALSE(),IF(ISERR(FIND(CONCATENATE(AR$4,"+++"),NieStac!$S49))=FALSE(),"+++","++"),"+")," ")," ")</f>
        <v xml:space="preserve"> </v>
      </c>
      <c r="AS43" s="204" t="str">
        <f>IF(ISERR(FIND(AS$4,NieStac!$S49))=FALSE(),IF(ISERR(FIND(CONCATENATE(AS$4,"+"),NieStac!$S49))=FALSE(),IF(ISERR(FIND(CONCATENATE(AS$4,"++"),NieStac!$S49))=FALSE(),IF(ISERR(FIND(CONCATENATE(AS$4,"+++"),NieStac!$S49))=FALSE(),"+++","++"),"+")," ")," ")</f>
        <v xml:space="preserve"> </v>
      </c>
      <c r="AT43" s="204" t="str">
        <f>IF(ISERR(FIND(AT$4,NieStac!$S49))=FALSE(),IF(ISERR(FIND(CONCATENATE(AT$4,"+"),NieStac!$S49))=FALSE(),IF(ISERR(FIND(CONCATENATE(AT$4,"++"),NieStac!$S49))=FALSE(),IF(ISERR(FIND(CONCATENATE(AT$4,"+++"),NieStac!$S49))=FALSE(),"+++","++"),"+")," ")," ")</f>
        <v xml:space="preserve"> </v>
      </c>
      <c r="AU43" s="204" t="str">
        <f>IF(ISERR(FIND(AU$4,NieStac!$S49))=FALSE(),IF(ISERR(FIND(CONCATENATE(AU$4,"+"),NieStac!$S49))=FALSE(),IF(ISERR(FIND(CONCATENATE(AU$4,"++"),NieStac!$S49))=FALSE(),IF(ISERR(FIND(CONCATENATE(AU$4,"+++"),NieStac!$S49))=FALSE(),"+++","++"),"+")," ")," ")</f>
        <v xml:space="preserve"> </v>
      </c>
      <c r="AV43" s="205" t="str">
        <f>NieStac!C49</f>
        <v>Przedmiot obieralny 2: 
a) Zastosowania robotyki w medycynie 
b) Robotyka kooperatywna</v>
      </c>
      <c r="AW43" s="204" t="str">
        <f>IF(ISERR(FIND(AW$4,NieStac!$T49))=FALSE(),IF(ISERR(FIND(CONCATENATE(AW$4,"+"),NieStac!$T49))=FALSE(),IF(ISERR(FIND(CONCATENATE(AW$4,"++"),NieStac!$T49))=FALSE(),IF(ISERR(FIND(CONCATENATE(AW$4,"+++"),NieStac!$T49))=FALSE(),"+++","++"),"+")," ")," ")</f>
        <v xml:space="preserve"> </v>
      </c>
      <c r="AX43" s="204" t="str">
        <f>IF(ISERR(FIND(AX$4,NieStac!$T49))=FALSE(),IF(ISERR(FIND(CONCATENATE(AX$4,"+"),NieStac!$T49))=FALSE(),IF(ISERR(FIND(CONCATENATE(AX$4,"++"),NieStac!$T49))=FALSE(),IF(ISERR(FIND(CONCATENATE(AX$4,"+++"),NieStac!$T49))=FALSE(),"+++","++"),"+")," ")," ")</f>
        <v>++</v>
      </c>
      <c r="AY43" s="204" t="str">
        <f>IF(ISERR(FIND(AY$4,NieStac!$T49))=FALSE(),IF(ISERR(FIND(CONCATENATE(AY$4,"+"),NieStac!$T49))=FALSE(),IF(ISERR(FIND(CONCATENATE(AY$4,"++"),NieStac!$T49))=FALSE(),IF(ISERR(FIND(CONCATENATE(AY$4,"+++"),NieStac!$T49))=FALSE(),"+++","++"),"+")," ")," ")</f>
        <v>++</v>
      </c>
      <c r="AZ43" s="204" t="str">
        <f>IF(ISERR(FIND(AZ$4,NieStac!$T49))=FALSE(),IF(ISERR(FIND(CONCATENATE(AZ$4,"+"),NieStac!$T49))=FALSE(),IF(ISERR(FIND(CONCATENATE(AZ$4,"++"),NieStac!$T49))=FALSE(),IF(ISERR(FIND(CONCATENATE(AZ$4,"+++"),NieStac!$T49))=FALSE(),"+++","++"),"+")," ")," ")</f>
        <v>++</v>
      </c>
      <c r="BA43" s="204" t="str">
        <f>IF(ISERR(FIND(BA$4,NieStac!$T49))=FALSE(),IF(ISERR(FIND(CONCATENATE(BA$4,"+"),NieStac!$T49))=FALSE(),IF(ISERR(FIND(CONCATENATE(BA$4,"++"),NieStac!$T49))=FALSE(),IF(ISERR(FIND(CONCATENATE(BA$4,"+++"),NieStac!$T49))=FALSE(),"+++","++"),"+")," ")," ")</f>
        <v xml:space="preserve"> </v>
      </c>
      <c r="BB43" s="204" t="str">
        <f>IF(ISERR(FIND(BB$4,NieStac!$T49))=FALSE(),IF(ISERR(FIND(CONCATENATE(BB$4,"+"),NieStac!$T49))=FALSE(),IF(ISERR(FIND(CONCATENATE(BB$4,"++"),NieStac!$T49))=FALSE(),IF(ISERR(FIND(CONCATENATE(BB$4,"+++"),NieStac!$T49))=FALSE(),"+++","++"),"+")," ")," ")</f>
        <v xml:space="preserve"> </v>
      </c>
      <c r="BC43" s="204" t="str">
        <f>IF(ISERR(FIND(BC$4,NieStac!#REF!))=0,IF(ISERR(FIND(CONCATENATE(BC$4,"+"),NieStac!#REF!))=0,IF(ISERR(FIND(CONCATENATE(BC$4,"++"),NieStac!#REF!))=0,IF(ISERR(FIND(CONCATENATE(BC$4,"+++"),NieStac!#REF!))=0,"+++","++"),"+"),"-"),"-")</f>
        <v>-</v>
      </c>
      <c r="BD43" s="204" t="str">
        <f>IF(ISERR(FIND(BD$4,NieStac!#REF!))=0,IF(ISERR(FIND(CONCATENATE(BD$4,"+"),NieStac!#REF!))=0,IF(ISERR(FIND(CONCATENATE(BD$4,"++"),NieStac!#REF!))=0,IF(ISERR(FIND(CONCATENATE(BD$4,"+++"),NieStac!#REF!))=0,"+++","++"),"+"),"-"),"-")</f>
        <v>-</v>
      </c>
      <c r="BE43" s="204" t="str">
        <f>IF(ISERR(FIND(BE$4,NieStac!#REF!))=0,IF(ISERR(FIND(CONCATENATE(BE$4,"+"),NieStac!#REF!))=0,IF(ISERR(FIND(CONCATENATE(BE$4,"++"),NieStac!#REF!))=0,IF(ISERR(FIND(CONCATENATE(BE$4,"+++"),NieStac!#REF!))=0,"+++","++"),"+"),"-"),"-")</f>
        <v>-</v>
      </c>
    </row>
    <row r="44" spans="1:57" ht="12.75" customHeight="1">
      <c r="A44" s="203" t="str">
        <f>NieStac!C50</f>
        <v>Sterowanie predykcyjne</v>
      </c>
      <c r="B44" s="204" t="str">
        <f>IF(ISERR(FIND(B$4,NieStac!$R50))=FALSE(),IF(ISERR(FIND(CONCATENATE(B$4,"+"),NieStac!$R50))=FALSE(),IF(ISERR(FIND(CONCATENATE(B$4,"++"),NieStac!$R50))=FALSE(),IF(ISERR(FIND(CONCATENATE(B$4,"+++"),NieStac!$R50))=FALSE(),"+++","++"),"+")," ")," ")</f>
        <v>+++</v>
      </c>
      <c r="C44" s="204" t="str">
        <f>IF(ISERR(FIND(C$4,NieStac!$R50))=FALSE(),IF(ISERR(FIND(CONCATENATE(C$4,"+"),NieStac!$R50))=FALSE(),IF(ISERR(FIND(CONCATENATE(C$4,"++"),NieStac!$R50))=FALSE(),IF(ISERR(FIND(CONCATENATE(C$4,"+++"),NieStac!$R50))=FALSE(),"+++","++"),"+")," ")," ")</f>
        <v xml:space="preserve"> </v>
      </c>
      <c r="D44" s="204" t="str">
        <f>IF(ISERR(FIND(D$4,NieStac!$R50))=FALSE(),IF(ISERR(FIND(CONCATENATE(D$4,"+"),NieStac!$R50))=FALSE(),IF(ISERR(FIND(CONCATENATE(D$4,"++"),NieStac!$R50))=FALSE(),IF(ISERR(FIND(CONCATENATE(D$4,"+++"),NieStac!$R50))=FALSE(),"+++","++"),"+")," ")," ")</f>
        <v xml:space="preserve"> </v>
      </c>
      <c r="E44" s="204" t="str">
        <f>IF(ISERR(FIND(E$4,NieStac!$R50))=FALSE(),IF(ISERR(FIND(CONCATENATE(E$4,"+"),NieStac!$R50))=FALSE(),IF(ISERR(FIND(CONCATENATE(E$4,"++"),NieStac!$R50))=FALSE(),IF(ISERR(FIND(CONCATENATE(E$4,"+++"),NieStac!$R50))=FALSE(),"+++","++"),"+")," ")," ")</f>
        <v xml:space="preserve"> </v>
      </c>
      <c r="F44" s="204" t="str">
        <f>IF(ISERR(FIND(F$4,NieStac!$R50))=FALSE(),IF(ISERR(FIND(CONCATENATE(F$4,"+"),NieStac!$R50))=FALSE(),IF(ISERR(FIND(CONCATENATE(F$4,"++"),NieStac!$R50))=FALSE(),IF(ISERR(FIND(CONCATENATE(F$4,"+++"),NieStac!$R50))=FALSE(),"+++","++"),"+")," ")," ")</f>
        <v xml:space="preserve"> </v>
      </c>
      <c r="G44" s="204" t="str">
        <f>IF(ISERR(FIND(G$4,NieStac!$R50))=FALSE(),IF(ISERR(FIND(CONCATENATE(G$4,"+"),NieStac!$R50))=FALSE(),IF(ISERR(FIND(CONCATENATE(G$4,"++"),NieStac!$R50))=FALSE(),IF(ISERR(FIND(CONCATENATE(G$4,"+++"),NieStac!$R50))=FALSE(),"+++","++"),"+")," ")," ")</f>
        <v xml:space="preserve"> </v>
      </c>
      <c r="H44" s="204" t="str">
        <f>IF(ISERR(FIND(H$4,NieStac!$R50))=FALSE(),IF(ISERR(FIND(CONCATENATE(H$4,"+"),NieStac!$R50))=FALSE(),IF(ISERR(FIND(CONCATENATE(H$4,"++"),NieStac!$R50))=FALSE(),IF(ISERR(FIND(CONCATENATE(H$4,"+++"),NieStac!$R50))=FALSE(),"+++","++"),"+")," ")," ")</f>
        <v>+++</v>
      </c>
      <c r="I44" s="204" t="str">
        <f>IF(ISERR(FIND(I$4,NieStac!$R50))=FALSE(),IF(ISERR(FIND(CONCATENATE(I$4,"+"),NieStac!$R50))=FALSE(),IF(ISERR(FIND(CONCATENATE(I$4,"++"),NieStac!$R50))=FALSE(),IF(ISERR(FIND(CONCATENATE(I$4,"+++"),NieStac!$R50))=FALSE(),"+++","++"),"+")," ")," ")</f>
        <v>+</v>
      </c>
      <c r="J44" s="204" t="str">
        <f>IF(ISERR(FIND(J$4,NieStac!$R50))=FALSE(),IF(ISERR(FIND(CONCATENATE(J$4,"+"),NieStac!$R50))=FALSE(),IF(ISERR(FIND(CONCATENATE(J$4,"++"),NieStac!$R50))=FALSE(),IF(ISERR(FIND(CONCATENATE(J$4,"+++"),NieStac!$R50))=FALSE(),"+++","++"),"+")," ")," ")</f>
        <v xml:space="preserve"> </v>
      </c>
      <c r="K44" s="204" t="str">
        <f>IF(ISERR(FIND(K$4,NieStac!$R50))=FALSE(),IF(ISERR(FIND(CONCATENATE(K$4,"+"),NieStac!$R50))=FALSE(),IF(ISERR(FIND(CONCATENATE(K$4,"++"),NieStac!$R50))=FALSE(),IF(ISERR(FIND(CONCATENATE(K$4,"+++"),NieStac!$R50))=FALSE(),"+++","++"),"+")," ")," ")</f>
        <v xml:space="preserve"> </v>
      </c>
      <c r="L44" s="204" t="str">
        <f>IF(ISERR(FIND(L$4,NieStac!$R50))=FALSE(),IF(ISERR(FIND(CONCATENATE(L$4,"+"),NieStac!$R50))=FALSE(),IF(ISERR(FIND(CONCATENATE(L$4,"++"),NieStac!$R50))=FALSE(),IF(ISERR(FIND(CONCATENATE(L$4,"+++"),NieStac!$R50))=FALSE(),"+++","++"),"+")," ")," ")</f>
        <v>+++</v>
      </c>
      <c r="M44" s="204" t="str">
        <f>IF(ISERR(FIND(M$4,NieStac!$R50))=FALSE(),IF(ISERR(FIND(CONCATENATE(M$4,"+"),NieStac!$R50))=FALSE(),IF(ISERR(FIND(CONCATENATE(M$4,"++"),NieStac!$R50))=FALSE(),IF(ISERR(FIND(CONCATENATE(M$4,"+++"),NieStac!$R50))=FALSE(),"+++","++"),"+")," ")," ")</f>
        <v>+++</v>
      </c>
      <c r="N44" s="204" t="str">
        <f>IF(ISERR(FIND(N$4,NieStac!$R50))=FALSE(),IF(ISERR(FIND(CONCATENATE(N$4,"+"),NieStac!$R50))=FALSE(),IF(ISERR(FIND(CONCATENATE(N$4,"++"),NieStac!$R50))=FALSE(),IF(ISERR(FIND(CONCATENATE(N$4,"+++"),NieStac!$R50))=FALSE(),"+++","++"),"+")," ")," ")</f>
        <v xml:space="preserve"> </v>
      </c>
      <c r="O44" s="204" t="str">
        <f>IF(ISERR(FIND(O$4,NieStac!$R50))=FALSE(),IF(ISERR(FIND(CONCATENATE(O$4,"+"),NieStac!$R50))=FALSE(),IF(ISERR(FIND(CONCATENATE(O$4,"++"),NieStac!$R50))=FALSE(),IF(ISERR(FIND(CONCATENATE(O$4,"+++"),NieStac!$R50))=FALSE(),"+++","++"),"+")," ")," ")</f>
        <v xml:space="preserve"> </v>
      </c>
      <c r="P44" s="204" t="str">
        <f>IF(ISERR(FIND(P$4,NieStac!$R50))=FALSE(),IF(ISERR(FIND(CONCATENATE(P$4,"+"),NieStac!$R50))=FALSE(),IF(ISERR(FIND(CONCATENATE(P$4,"++"),NieStac!$R50))=FALSE(),IF(ISERR(FIND(CONCATENATE(P$4,"+++"),NieStac!$R50))=FALSE(),"+++","++"),"+")," ")," ")</f>
        <v xml:space="preserve"> </v>
      </c>
      <c r="Q44" s="204" t="str">
        <f>IF(ISERR(FIND(Q$4,NieStac!$R50))=FALSE(),IF(ISERR(FIND(CONCATENATE(Q$4,"+"),NieStac!$R50))=FALSE(),IF(ISERR(FIND(CONCATENATE(Q$4,"++"),NieStac!$R50))=FALSE(),IF(ISERR(FIND(CONCATENATE(Q$4,"+++"),NieStac!$R50))=FALSE(),"+++","++"),"+")," ")," ")</f>
        <v xml:space="preserve"> </v>
      </c>
      <c r="R44" s="204" t="str">
        <f>IF(ISERR(FIND(R$4,NieStac!$R50))=FALSE(),IF(ISERR(FIND(CONCATENATE(R$4,"+"),NieStac!$R50))=FALSE(),IF(ISERR(FIND(CONCATENATE(R$4,"++"),NieStac!$R50))=FALSE(),IF(ISERR(FIND(CONCATENATE(R$4,"+++"),NieStac!$R50))=FALSE(),"+++","++"),"+")," ")," ")</f>
        <v xml:space="preserve"> </v>
      </c>
      <c r="S44" s="204" t="str">
        <f>IF(ISERR(FIND(S$4,NieStac!$R50))=FALSE(),IF(ISERR(FIND(CONCATENATE(S$4,"+"),NieStac!$R50))=FALSE(),IF(ISERR(FIND(CONCATENATE(S$4,"++"),NieStac!$R50))=FALSE(),IF(ISERR(FIND(CONCATENATE(S$4,"+++"),NieStac!$R50))=FALSE(),"+++","++"),"+")," ")," ")</f>
        <v xml:space="preserve"> </v>
      </c>
      <c r="T44" s="205" t="str">
        <f>NieStac!C50</f>
        <v>Sterowanie predykcyjne</v>
      </c>
      <c r="U44" s="204" t="str">
        <f>IF(ISERR(FIND(U$4,NieStac!$S50))=FALSE(),IF(ISERR(FIND(CONCATENATE(U$4,"+"),NieStac!$S50))=FALSE(),IF(ISERR(FIND(CONCATENATE(U$4,"++"),NieStac!$S50))=FALSE(),IF(ISERR(FIND(CONCATENATE(U$4,"+++"),NieStac!$S50))=FALSE(),"+++","++"),"+")," ")," ")</f>
        <v>+</v>
      </c>
      <c r="V44" s="204" t="str">
        <f>IF(ISERR(FIND(V$4,NieStac!$S50))=FALSE(),IF(ISERR(FIND(CONCATENATE(V$4,"+"),NieStac!$S50))=FALSE(),IF(ISERR(FIND(CONCATENATE(V$4,"++"),NieStac!$S50))=FALSE(),IF(ISERR(FIND(CONCATENATE(V$4,"+++"),NieStac!$S50))=FALSE(),"+++","++"),"+")," ")," ")</f>
        <v xml:space="preserve"> </v>
      </c>
      <c r="W44" s="204" t="str">
        <f>IF(ISERR(FIND(W$4,NieStac!$S50))=FALSE(),IF(ISERR(FIND(CONCATENATE(W$4,"+"),NieStac!$S50))=FALSE(),IF(ISERR(FIND(CONCATENATE(W$4,"++"),NieStac!$S50))=FALSE(),IF(ISERR(FIND(CONCATENATE(W$4,"+++"),NieStac!$S50))=FALSE(),"+++","++"),"+")," ")," ")</f>
        <v xml:space="preserve"> </v>
      </c>
      <c r="X44" s="204" t="str">
        <f>IF(ISERR(FIND(X$4,NieStac!$S50))=FALSE(),IF(ISERR(FIND(CONCATENATE(X$4,"+"),NieStac!$S50))=FALSE(),IF(ISERR(FIND(CONCATENATE(X$4,"++"),NieStac!$S50))=FALSE(),IF(ISERR(FIND(CONCATENATE(X$4,"+++"),NieStac!$S50))=FALSE(),"+++","++"),"+")," ")," ")</f>
        <v xml:space="preserve"> </v>
      </c>
      <c r="Y44" s="204" t="str">
        <f>IF(ISERR(FIND(Y$4,NieStac!$S50))=FALSE(),IF(ISERR(FIND(CONCATENATE(Y$4,"+"),NieStac!$S50))=FALSE(),IF(ISERR(FIND(CONCATENATE(Y$4,"++"),NieStac!$S50))=FALSE(),IF(ISERR(FIND(CONCATENATE(Y$4,"+++"),NieStac!$S50))=FALSE(),"+++","++"),"+")," ")," ")</f>
        <v xml:space="preserve"> </v>
      </c>
      <c r="Z44" s="204" t="str">
        <f>IF(ISERR(FIND(Z$4,NieStac!$S50))=FALSE(),IF(ISERR(FIND(CONCATENATE(Z$4,"+"),NieStac!$S50))=FALSE(),IF(ISERR(FIND(CONCATENATE(Z$4,"++"),NieStac!$S50))=FALSE(),IF(ISERR(FIND(CONCATENATE(Z$4,"+++"),NieStac!$S50))=FALSE(),"+++","++"),"+")," ")," ")</f>
        <v xml:space="preserve"> </v>
      </c>
      <c r="AA44" s="204" t="str">
        <f>IF(ISERR(FIND(AA$4,NieStac!$S50))=FALSE(),IF(ISERR(FIND(CONCATENATE(AA$4,"+"),NieStac!$S50))=FALSE(),IF(ISERR(FIND(CONCATENATE(AA$4,"++"),NieStac!$S50))=FALSE(),IF(ISERR(FIND(CONCATENATE(AA$4,"+++"),NieStac!$S50))=FALSE(),"+++","++"),"+")," ")," ")</f>
        <v xml:space="preserve"> </v>
      </c>
      <c r="AB44" s="204" t="str">
        <f>IF(ISERR(FIND(AB$4,NieStac!$S50))=FALSE(),IF(ISERR(FIND(CONCATENATE(AB$4,"+"),NieStac!$S50))=FALSE(),IF(ISERR(FIND(CONCATENATE(AB$4,"++"),NieStac!$S50))=FALSE(),IF(ISERR(FIND(CONCATENATE(AB$4,"+++"),NieStac!$S50))=FALSE(),"+++","++"),"+")," ")," ")</f>
        <v xml:space="preserve"> </v>
      </c>
      <c r="AC44" s="204" t="str">
        <f>IF(ISERR(FIND(AC$4,NieStac!$S50))=FALSE(),IF(ISERR(FIND(CONCATENATE(AC$4,"+"),NieStac!$S50))=FALSE(),IF(ISERR(FIND(CONCATENATE(AC$4,"++"),NieStac!$S50))=FALSE(),IF(ISERR(FIND(CONCATENATE(AC$4,"+++"),NieStac!$S50))=FALSE(),"+++","++"),"+")," ")," ")</f>
        <v>++</v>
      </c>
      <c r="AD44" s="204" t="str">
        <f>IF(ISERR(FIND(AD$4,NieStac!$S50))=FALSE(),IF(ISERR(FIND(CONCATENATE(AD$4,"+"),NieStac!$S50))=FALSE(),IF(ISERR(FIND(CONCATENATE(AD$4,"++"),NieStac!$S50))=FALSE(),IF(ISERR(FIND(CONCATENATE(AD$4,"+++"),NieStac!$S50))=FALSE(),"+++","++"),"+")," ")," ")</f>
        <v>++</v>
      </c>
      <c r="AE44" s="204" t="str">
        <f>IF(ISERR(FIND(AE$4,NieStac!$S50))=FALSE(),IF(ISERR(FIND(CONCATENATE(AE$4,"+"),NieStac!$S50))=FALSE(),IF(ISERR(FIND(CONCATENATE(AE$4,"++"),NieStac!$S50))=FALSE(),IF(ISERR(FIND(CONCATENATE(AE$4,"+++"),NieStac!$S50))=FALSE(),"+++","++"),"+")," ")," ")</f>
        <v xml:space="preserve"> </v>
      </c>
      <c r="AF44" s="204" t="str">
        <f>IF(ISERR(FIND(AF$4,NieStac!$S50))=FALSE(),IF(ISERR(FIND(CONCATENATE(AF$4,"+"),NieStac!$S50))=FALSE(),IF(ISERR(FIND(CONCATENATE(AF$4,"++"),NieStac!$S50))=FALSE(),IF(ISERR(FIND(CONCATENATE(AF$4,"+++"),NieStac!$S50))=FALSE(),"+++","++"),"+")," ")," ")</f>
        <v xml:space="preserve"> </v>
      </c>
      <c r="AG44" s="204" t="str">
        <f>IF(ISERR(FIND(AG$4,NieStac!$S50))=FALSE(),IF(ISERR(FIND(CONCATENATE(AG$4,"+"),NieStac!$S50))=FALSE(),IF(ISERR(FIND(CONCATENATE(AG$4,"++"),NieStac!$S50))=FALSE(),IF(ISERR(FIND(CONCATENATE(AG$4,"+++"),NieStac!$S50))=FALSE(),"+++","++"),"+")," ")," ")</f>
        <v xml:space="preserve"> </v>
      </c>
      <c r="AH44" s="204" t="str">
        <f>IF(ISERR(FIND(AH$4,NieStac!$S50))=FALSE(),IF(ISERR(FIND(CONCATENATE(AH$4,"+"),NieStac!$S50))=FALSE(),IF(ISERR(FIND(CONCATENATE(AH$4,"++"),NieStac!$S50))=FALSE(),IF(ISERR(FIND(CONCATENATE(AH$4,"+++"),NieStac!$S50))=FALSE(),"+++","++"),"+")," ")," ")</f>
        <v xml:space="preserve"> </v>
      </c>
      <c r="AI44" s="204" t="str">
        <f>IF(ISERR(FIND(AI$4,NieStac!$S50))=FALSE(),IF(ISERR(FIND(CONCATENATE(AI$4,"+"),NieStac!$S50))=FALSE(),IF(ISERR(FIND(CONCATENATE(AI$4,"++"),NieStac!$S50))=FALSE(),IF(ISERR(FIND(CONCATENATE(AI$4,"+++"),NieStac!$S50))=FALSE(),"+++","++"),"+")," ")," ")</f>
        <v>++</v>
      </c>
      <c r="AJ44" s="204" t="str">
        <f>IF(ISERR(FIND(AJ$4,NieStac!$S50))=FALSE(),IF(ISERR(FIND(CONCATENATE(AJ$4,"+"),NieStac!$S50))=FALSE(),IF(ISERR(FIND(CONCATENATE(AJ$4,"++"),NieStac!$S50))=FALSE(),IF(ISERR(FIND(CONCATENATE(AJ$4,"+++"),NieStac!$S50))=FALSE(),"+++","++"),"+")," ")," ")</f>
        <v xml:space="preserve"> </v>
      </c>
      <c r="AK44" s="204" t="str">
        <f>IF(ISERR(FIND(AK$4,NieStac!$S50))=FALSE(),IF(ISERR(FIND(CONCATENATE(AK$4,"+"),NieStac!$S50))=FALSE(),IF(ISERR(FIND(CONCATENATE(AK$4,"++"),NieStac!$S50))=FALSE(),IF(ISERR(FIND(CONCATENATE(AK$4,"+++"),NieStac!$S50))=FALSE(),"+++","++"),"+")," ")," ")</f>
        <v xml:space="preserve"> </v>
      </c>
      <c r="AL44" s="204" t="str">
        <f>IF(ISERR(FIND(AL$4,NieStac!$S50))=FALSE(),IF(ISERR(FIND(CONCATENATE(AL$4,"+"),NieStac!$S50))=FALSE(),IF(ISERR(FIND(CONCATENATE(AL$4,"++"),NieStac!$S50))=FALSE(),IF(ISERR(FIND(CONCATENATE(AL$4,"+++"),NieStac!$S50))=FALSE(),"+++","++"),"+")," ")," ")</f>
        <v xml:space="preserve"> </v>
      </c>
      <c r="AM44" s="204" t="str">
        <f>IF(ISERR(FIND(AM$4,NieStac!$S50))=FALSE(),IF(ISERR(FIND(CONCATENATE(AM$4,"+"),NieStac!$S50))=FALSE(),IF(ISERR(FIND(CONCATENATE(AM$4,"++"),NieStac!$S50))=FALSE(),IF(ISERR(FIND(CONCATENATE(AM$4,"+++"),NieStac!$S50))=FALSE(),"+++","++"),"+")," ")," ")</f>
        <v>+</v>
      </c>
      <c r="AN44" s="204" t="str">
        <f>IF(ISERR(FIND(AN$4,NieStac!$S50))=FALSE(),IF(ISERR(FIND(CONCATENATE(AN$4,"+"),NieStac!$S50))=FALSE(),IF(ISERR(FIND(CONCATENATE(AN$4,"++"),NieStac!$S50))=FALSE(),IF(ISERR(FIND(CONCATENATE(AN$4,"+++"),NieStac!$S50))=FALSE(),"+++","++"),"+")," ")," ")</f>
        <v xml:space="preserve"> </v>
      </c>
      <c r="AO44" s="204" t="str">
        <f>IF(ISERR(FIND(AO$4,NieStac!$S50))=FALSE(),IF(ISERR(FIND(CONCATENATE(AO$4,"+"),NieStac!$S50))=FALSE(),IF(ISERR(FIND(CONCATENATE(AO$4,"++"),NieStac!$S50))=FALSE(),IF(ISERR(FIND(CONCATENATE(AO$4,"+++"),NieStac!$S50))=FALSE(),"+++","++"),"+")," ")," ")</f>
        <v xml:space="preserve"> </v>
      </c>
      <c r="AP44" s="204" t="str">
        <f>IF(ISERR(FIND(AP$4,NieStac!$S50))=FALSE(),IF(ISERR(FIND(CONCATENATE(AP$4,"+"),NieStac!$S50))=FALSE(),IF(ISERR(FIND(CONCATENATE(AP$4,"++"),NieStac!$S50))=FALSE(),IF(ISERR(FIND(CONCATENATE(AP$4,"+++"),NieStac!$S50))=FALSE(),"+++","++"),"+")," ")," ")</f>
        <v>++</v>
      </c>
      <c r="AQ44" s="204" t="str">
        <f>IF(ISERR(FIND(AQ$4,NieStac!$S50))=FALSE(),IF(ISERR(FIND(CONCATENATE(AQ$4,"+"),NieStac!$S50))=FALSE(),IF(ISERR(FIND(CONCATENATE(AQ$4,"++"),NieStac!$S50))=FALSE(),IF(ISERR(FIND(CONCATENATE(AQ$4,"+++"),NieStac!$S50))=FALSE(),"+++","++"),"+")," ")," ")</f>
        <v xml:space="preserve"> </v>
      </c>
      <c r="AR44" s="204" t="str">
        <f>IF(ISERR(FIND(AR$4,NieStac!$S50))=FALSE(),IF(ISERR(FIND(CONCATENATE(AR$4,"+"),NieStac!$S50))=FALSE(),IF(ISERR(FIND(CONCATENATE(AR$4,"++"),NieStac!$S50))=FALSE(),IF(ISERR(FIND(CONCATENATE(AR$4,"+++"),NieStac!$S50))=FALSE(),"+++","++"),"+")," ")," ")</f>
        <v xml:space="preserve"> </v>
      </c>
      <c r="AS44" s="204" t="str">
        <f>IF(ISERR(FIND(AS$4,NieStac!$S50))=FALSE(),IF(ISERR(FIND(CONCATENATE(AS$4,"+"),NieStac!$S50))=FALSE(),IF(ISERR(FIND(CONCATENATE(AS$4,"++"),NieStac!$S50))=FALSE(),IF(ISERR(FIND(CONCATENATE(AS$4,"+++"),NieStac!$S50))=FALSE(),"+++","++"),"+")," ")," ")</f>
        <v xml:space="preserve"> </v>
      </c>
      <c r="AT44" s="204" t="str">
        <f>IF(ISERR(FIND(AT$4,NieStac!$S50))=FALSE(),IF(ISERR(FIND(CONCATENATE(AT$4,"+"),NieStac!$S50))=FALSE(),IF(ISERR(FIND(CONCATENATE(AT$4,"++"),NieStac!$S50))=FALSE(),IF(ISERR(FIND(CONCATENATE(AT$4,"+++"),NieStac!$S50))=FALSE(),"+++","++"),"+")," ")," ")</f>
        <v xml:space="preserve"> </v>
      </c>
      <c r="AU44" s="204" t="str">
        <f>IF(ISERR(FIND(AU$4,NieStac!$S50))=FALSE(),IF(ISERR(FIND(CONCATENATE(AU$4,"+"),NieStac!$S50))=FALSE(),IF(ISERR(FIND(CONCATENATE(AU$4,"++"),NieStac!$S50))=FALSE(),IF(ISERR(FIND(CONCATENATE(AU$4,"+++"),NieStac!$S50))=FALSE(),"+++","++"),"+")," ")," ")</f>
        <v xml:space="preserve"> </v>
      </c>
      <c r="AV44" s="205" t="str">
        <f>NieStac!C50</f>
        <v>Sterowanie predykcyjne</v>
      </c>
      <c r="AW44" s="204" t="str">
        <f>IF(ISERR(FIND(AW$4,NieStac!$T50))=FALSE(),IF(ISERR(FIND(CONCATENATE(AW$4,"+"),NieStac!$T50))=FALSE(),IF(ISERR(FIND(CONCATENATE(AW$4,"++"),NieStac!$T50))=FALSE(),IF(ISERR(FIND(CONCATENATE(AW$4,"+++"),NieStac!$T50))=FALSE(),"+++","++"),"+")," ")," ")</f>
        <v xml:space="preserve"> </v>
      </c>
      <c r="AX44" s="204" t="str">
        <f>IF(ISERR(FIND(AX$4,NieStac!$T50))=FALSE(),IF(ISERR(FIND(CONCATENATE(AX$4,"+"),NieStac!$T50))=FALSE(),IF(ISERR(FIND(CONCATENATE(AX$4,"++"),NieStac!$T50))=FALSE(),IF(ISERR(FIND(CONCATENATE(AX$4,"+++"),NieStac!$T50))=FALSE(),"+++","++"),"+")," ")," ")</f>
        <v xml:space="preserve"> </v>
      </c>
      <c r="AY44" s="204" t="str">
        <f>IF(ISERR(FIND(AY$4,NieStac!$T50))=FALSE(),IF(ISERR(FIND(CONCATENATE(AY$4,"+"),NieStac!$T50))=FALSE(),IF(ISERR(FIND(CONCATENATE(AY$4,"++"),NieStac!$T50))=FALSE(),IF(ISERR(FIND(CONCATENATE(AY$4,"+++"),NieStac!$T50))=FALSE(),"+++","++"),"+")," ")," ")</f>
        <v>+</v>
      </c>
      <c r="AZ44" s="204" t="str">
        <f>IF(ISERR(FIND(AZ$4,NieStac!$T50))=FALSE(),IF(ISERR(FIND(CONCATENATE(AZ$4,"+"),NieStac!$T50))=FALSE(),IF(ISERR(FIND(CONCATENATE(AZ$4,"++"),NieStac!$T50))=FALSE(),IF(ISERR(FIND(CONCATENATE(AZ$4,"+++"),NieStac!$T50))=FALSE(),"+++","++"),"+")," ")," ")</f>
        <v>+</v>
      </c>
      <c r="BA44" s="204" t="str">
        <f>IF(ISERR(FIND(BA$4,NieStac!$T50))=FALSE(),IF(ISERR(FIND(CONCATENATE(BA$4,"+"),NieStac!$T50))=FALSE(),IF(ISERR(FIND(CONCATENATE(BA$4,"++"),NieStac!$T50))=FALSE(),IF(ISERR(FIND(CONCATENATE(BA$4,"+++"),NieStac!$T50))=FALSE(),"+++","++"),"+")," ")," ")</f>
        <v xml:space="preserve"> </v>
      </c>
      <c r="BB44" s="204" t="str">
        <f>IF(ISERR(FIND(BB$4,NieStac!$T50))=FALSE(),IF(ISERR(FIND(CONCATENATE(BB$4,"+"),NieStac!$T50))=FALSE(),IF(ISERR(FIND(CONCATENATE(BB$4,"++"),NieStac!$T50))=FALSE(),IF(ISERR(FIND(CONCATENATE(BB$4,"+++"),NieStac!$T50))=FALSE(),"+++","++"),"+")," ")," ")</f>
        <v xml:space="preserve"> </v>
      </c>
      <c r="BC44" s="204" t="str">
        <f>IF(ISERR(FIND(BC$4,NieStac!$T52))=0,IF(ISERR(FIND(CONCATENATE(BC$4,"+"),NieStac!$T52))=0,IF(ISERR(FIND(CONCATENATE(BC$4,"++"),NieStac!$T52))=0,IF(ISERR(FIND(CONCATENATE(BC$4,"+++"),NieStac!$T52))=0,"+++","++"),"+"),"-"),"-")</f>
        <v>-</v>
      </c>
      <c r="BD44" s="204"/>
      <c r="BE44" s="204"/>
    </row>
    <row r="45" spans="1:57" ht="12.75" customHeight="1">
      <c r="A45" s="203" t="str">
        <f>NieStac!C51</f>
        <v>Przedmiot obieralny 3: 
a) Sterowanie układów wieloagentowych 
b) Systemy teleoperacyjne</v>
      </c>
      <c r="B45" s="204" t="str">
        <f>IF(ISERR(FIND(B$4,NieStac!$R51))=FALSE(),IF(ISERR(FIND(CONCATENATE(B$4,"+"),NieStac!$R51))=FALSE(),IF(ISERR(FIND(CONCATENATE(B$4,"++"),NieStac!$R51))=FALSE(),IF(ISERR(FIND(CONCATENATE(B$4,"+++"),NieStac!$R51))=FALSE(),"+++","++"),"+")," ")," ")</f>
        <v xml:space="preserve"> </v>
      </c>
      <c r="C45" s="204" t="str">
        <f>IF(ISERR(FIND(C$4,NieStac!$R51))=FALSE(),IF(ISERR(FIND(CONCATENATE(C$4,"+"),NieStac!$R51))=FALSE(),IF(ISERR(FIND(CONCATENATE(C$4,"++"),NieStac!$R51))=FALSE(),IF(ISERR(FIND(CONCATENATE(C$4,"+++"),NieStac!$R51))=FALSE(),"+++","++"),"+")," ")," ")</f>
        <v xml:space="preserve"> </v>
      </c>
      <c r="D45" s="204" t="str">
        <f>IF(ISERR(FIND(D$4,NieStac!$R51))=FALSE(),IF(ISERR(FIND(CONCATENATE(D$4,"+"),NieStac!$R51))=FALSE(),IF(ISERR(FIND(CONCATENATE(D$4,"++"),NieStac!$R51))=FALSE(),IF(ISERR(FIND(CONCATENATE(D$4,"+++"),NieStac!$R51))=FALSE(),"+++","++"),"+")," ")," ")</f>
        <v>+</v>
      </c>
      <c r="E45" s="204" t="str">
        <f>IF(ISERR(FIND(E$4,NieStac!$R51))=FALSE(),IF(ISERR(FIND(CONCATENATE(E$4,"+"),NieStac!$R51))=FALSE(),IF(ISERR(FIND(CONCATENATE(E$4,"++"),NieStac!$R51))=FALSE(),IF(ISERR(FIND(CONCATENATE(E$4,"+++"),NieStac!$R51))=FALSE(),"+++","++"),"+")," ")," ")</f>
        <v xml:space="preserve"> </v>
      </c>
      <c r="F45" s="204" t="str">
        <f>IF(ISERR(FIND(F$4,NieStac!$R51))=FALSE(),IF(ISERR(FIND(CONCATENATE(F$4,"+"),NieStac!$R51))=FALSE(),IF(ISERR(FIND(CONCATENATE(F$4,"++"),NieStac!$R51))=FALSE(),IF(ISERR(FIND(CONCATENATE(F$4,"+++"),NieStac!$R51))=FALSE(),"+++","++"),"+")," ")," ")</f>
        <v>+</v>
      </c>
      <c r="G45" s="204" t="str">
        <f>IF(ISERR(FIND(G$4,NieStac!$R51))=FALSE(),IF(ISERR(FIND(CONCATENATE(G$4,"+"),NieStac!$R51))=FALSE(),IF(ISERR(FIND(CONCATENATE(G$4,"++"),NieStac!$R51))=FALSE(),IF(ISERR(FIND(CONCATENATE(G$4,"+++"),NieStac!$R51))=FALSE(),"+++","++"),"+")," ")," ")</f>
        <v xml:space="preserve"> </v>
      </c>
      <c r="H45" s="204" t="str">
        <f>IF(ISERR(FIND(H$4,NieStac!$R51))=FALSE(),IF(ISERR(FIND(CONCATENATE(H$4,"+"),NieStac!$R51))=FALSE(),IF(ISERR(FIND(CONCATENATE(H$4,"++"),NieStac!$R51))=FALSE(),IF(ISERR(FIND(CONCATENATE(H$4,"+++"),NieStac!$R51))=FALSE(),"+++","++"),"+")," ")," ")</f>
        <v>+</v>
      </c>
      <c r="I45" s="204" t="str">
        <f>IF(ISERR(FIND(I$4,NieStac!$R51))=FALSE(),IF(ISERR(FIND(CONCATENATE(I$4,"+"),NieStac!$R51))=FALSE(),IF(ISERR(FIND(CONCATENATE(I$4,"++"),NieStac!$R51))=FALSE(),IF(ISERR(FIND(CONCATENATE(I$4,"+++"),NieStac!$R51))=FALSE(),"+++","++"),"+")," ")," ")</f>
        <v xml:space="preserve"> </v>
      </c>
      <c r="J45" s="204" t="str">
        <f>IF(ISERR(FIND(J$4,NieStac!$R51))=FALSE(),IF(ISERR(FIND(CONCATENATE(J$4,"+"),NieStac!$R51))=FALSE(),IF(ISERR(FIND(CONCATENATE(J$4,"++"),NieStac!$R51))=FALSE(),IF(ISERR(FIND(CONCATENATE(J$4,"+++"),NieStac!$R51))=FALSE(),"+++","++"),"+")," ")," ")</f>
        <v xml:space="preserve"> </v>
      </c>
      <c r="K45" s="204" t="str">
        <f>IF(ISERR(FIND(K$4,NieStac!$R51))=FALSE(),IF(ISERR(FIND(CONCATENATE(K$4,"+"),NieStac!$R51))=FALSE(),IF(ISERR(FIND(CONCATENATE(K$4,"++"),NieStac!$R51))=FALSE(),IF(ISERR(FIND(CONCATENATE(K$4,"+++"),NieStac!$R51))=FALSE(),"+++","++"),"+")," ")," ")</f>
        <v>++</v>
      </c>
      <c r="L45" s="204" t="str">
        <f>IF(ISERR(FIND(L$4,NieStac!$R51))=FALSE(),IF(ISERR(FIND(CONCATENATE(L$4,"+"),NieStac!$R51))=FALSE(),IF(ISERR(FIND(CONCATENATE(L$4,"++"),NieStac!$R51))=FALSE(),IF(ISERR(FIND(CONCATENATE(L$4,"+++"),NieStac!$R51))=FALSE(),"+++","++"),"+")," ")," ")</f>
        <v xml:space="preserve"> </v>
      </c>
      <c r="M45" s="204" t="str">
        <f>IF(ISERR(FIND(M$4,NieStac!$R51))=FALSE(),IF(ISERR(FIND(CONCATENATE(M$4,"+"),NieStac!$R51))=FALSE(),IF(ISERR(FIND(CONCATENATE(M$4,"++"),NieStac!$R51))=FALSE(),IF(ISERR(FIND(CONCATENATE(M$4,"+++"),NieStac!$R51))=FALSE(),"+++","++"),"+")," ")," ")</f>
        <v xml:space="preserve"> </v>
      </c>
      <c r="N45" s="204" t="str">
        <f>IF(ISERR(FIND(N$4,NieStac!$R51))=FALSE(),IF(ISERR(FIND(CONCATENATE(N$4,"+"),NieStac!$R51))=FALSE(),IF(ISERR(FIND(CONCATENATE(N$4,"++"),NieStac!$R51))=FALSE(),IF(ISERR(FIND(CONCATENATE(N$4,"+++"),NieStac!$R51))=FALSE(),"+++","++"),"+")," ")," ")</f>
        <v xml:space="preserve"> </v>
      </c>
      <c r="O45" s="204" t="str">
        <f>IF(ISERR(FIND(O$4,NieStac!$R51))=FALSE(),IF(ISERR(FIND(CONCATENATE(O$4,"+"),NieStac!$R51))=FALSE(),IF(ISERR(FIND(CONCATENATE(O$4,"++"),NieStac!$R51))=FALSE(),IF(ISERR(FIND(CONCATENATE(O$4,"+++"),NieStac!$R51))=FALSE(),"+++","++"),"+")," ")," ")</f>
        <v xml:space="preserve"> </v>
      </c>
      <c r="P45" s="204" t="str">
        <f>IF(ISERR(FIND(P$4,NieStac!$R51))=FALSE(),IF(ISERR(FIND(CONCATENATE(P$4,"+"),NieStac!$R51))=FALSE(),IF(ISERR(FIND(CONCATENATE(P$4,"++"),NieStac!$R51))=FALSE(),IF(ISERR(FIND(CONCATENATE(P$4,"+++"),NieStac!$R51))=FALSE(),"+++","++"),"+")," ")," ")</f>
        <v xml:space="preserve"> </v>
      </c>
      <c r="Q45" s="204" t="str">
        <f>IF(ISERR(FIND(Q$4,NieStac!$R51))=FALSE(),IF(ISERR(FIND(CONCATENATE(Q$4,"+"),NieStac!$R51))=FALSE(),IF(ISERR(FIND(CONCATENATE(Q$4,"++"),NieStac!$R51))=FALSE(),IF(ISERR(FIND(CONCATENATE(Q$4,"+++"),NieStac!$R51))=FALSE(),"+++","++"),"+")," ")," ")</f>
        <v xml:space="preserve"> </v>
      </c>
      <c r="R45" s="204" t="str">
        <f>IF(ISERR(FIND(R$4,NieStac!$R51))=FALSE(),IF(ISERR(FIND(CONCATENATE(R$4,"+"),NieStac!$R51))=FALSE(),IF(ISERR(FIND(CONCATENATE(R$4,"++"),NieStac!$R51))=FALSE(),IF(ISERR(FIND(CONCATENATE(R$4,"+++"),NieStac!$R51))=FALSE(),"+++","++"),"+")," ")," ")</f>
        <v xml:space="preserve"> </v>
      </c>
      <c r="S45" s="204" t="str">
        <f>IF(ISERR(FIND(S$4,NieStac!$R51))=FALSE(),IF(ISERR(FIND(CONCATENATE(S$4,"+"),NieStac!$R51))=FALSE(),IF(ISERR(FIND(CONCATENATE(S$4,"++"),NieStac!$R51))=FALSE(),IF(ISERR(FIND(CONCATENATE(S$4,"+++"),NieStac!$R51))=FALSE(),"+++","++"),"+")," ")," ")</f>
        <v xml:space="preserve"> </v>
      </c>
      <c r="T45" s="205" t="str">
        <f>NieStac!C51</f>
        <v>Przedmiot obieralny 3: 
a) Sterowanie układów wieloagentowych 
b) Systemy teleoperacyjne</v>
      </c>
      <c r="U45" s="204" t="str">
        <f>IF(ISERR(FIND(U$4,NieStac!$S51))=FALSE(),IF(ISERR(FIND(CONCATENATE(U$4,"+"),NieStac!$S51))=FALSE(),IF(ISERR(FIND(CONCATENATE(U$4,"++"),NieStac!$S51))=FALSE(),IF(ISERR(FIND(CONCATENATE(U$4,"+++"),NieStac!$S51))=FALSE(),"+++","++"),"+")," ")," ")</f>
        <v xml:space="preserve"> </v>
      </c>
      <c r="V45" s="204" t="str">
        <f>IF(ISERR(FIND(V$4,NieStac!$S51))=FALSE(),IF(ISERR(FIND(CONCATENATE(V$4,"+"),NieStac!$S51))=FALSE(),IF(ISERR(FIND(CONCATENATE(V$4,"++"),NieStac!$S51))=FALSE(),IF(ISERR(FIND(CONCATENATE(V$4,"+++"),NieStac!$S51))=FALSE(),"+++","++"),"+")," ")," ")</f>
        <v xml:space="preserve"> </v>
      </c>
      <c r="W45" s="204" t="str">
        <f>IF(ISERR(FIND(W$4,NieStac!$S51))=FALSE(),IF(ISERR(FIND(CONCATENATE(W$4,"+"),NieStac!$S51))=FALSE(),IF(ISERR(FIND(CONCATENATE(W$4,"++"),NieStac!$S51))=FALSE(),IF(ISERR(FIND(CONCATENATE(W$4,"+++"),NieStac!$S51))=FALSE(),"+++","++"),"+")," ")," ")</f>
        <v xml:space="preserve"> </v>
      </c>
      <c r="X45" s="204" t="str">
        <f>IF(ISERR(FIND(X$4,NieStac!$S51))=FALSE(),IF(ISERR(FIND(CONCATENATE(X$4,"+"),NieStac!$S51))=FALSE(),IF(ISERR(FIND(CONCATENATE(X$4,"++"),NieStac!$S51))=FALSE(),IF(ISERR(FIND(CONCATENATE(X$4,"+++"),NieStac!$S51))=FALSE(),"+++","++"),"+")," ")," ")</f>
        <v xml:space="preserve"> </v>
      </c>
      <c r="Y45" s="204" t="str">
        <f>IF(ISERR(FIND(Y$4,NieStac!$S51))=FALSE(),IF(ISERR(FIND(CONCATENATE(Y$4,"+"),NieStac!$S51))=FALSE(),IF(ISERR(FIND(CONCATENATE(Y$4,"++"),NieStac!$S51))=FALSE(),IF(ISERR(FIND(CONCATENATE(Y$4,"+++"),NieStac!$S51))=FALSE(),"+++","++"),"+")," ")," ")</f>
        <v xml:space="preserve"> </v>
      </c>
      <c r="Z45" s="204" t="str">
        <f>IF(ISERR(FIND(Z$4,NieStac!$S51))=FALSE(),IF(ISERR(FIND(CONCATENATE(Z$4,"+"),NieStac!$S51))=FALSE(),IF(ISERR(FIND(CONCATENATE(Z$4,"++"),NieStac!$S51))=FALSE(),IF(ISERR(FIND(CONCATENATE(Z$4,"+++"),NieStac!$S51))=FALSE(),"+++","++"),"+")," ")," ")</f>
        <v xml:space="preserve"> </v>
      </c>
      <c r="AA45" s="204" t="str">
        <f>IF(ISERR(FIND(AA$4,NieStac!$S51))=FALSE(),IF(ISERR(FIND(CONCATENATE(AA$4,"+"),NieStac!$S51))=FALSE(),IF(ISERR(FIND(CONCATENATE(AA$4,"++"),NieStac!$S51))=FALSE(),IF(ISERR(FIND(CONCATENATE(AA$4,"+++"),NieStac!$S51))=FALSE(),"+++","++"),"+")," ")," ")</f>
        <v xml:space="preserve"> </v>
      </c>
      <c r="AB45" s="204" t="str">
        <f>IF(ISERR(FIND(AB$4,NieStac!$S51))=FALSE(),IF(ISERR(FIND(CONCATENATE(AB$4,"+"),NieStac!$S51))=FALSE(),IF(ISERR(FIND(CONCATENATE(AB$4,"++"),NieStac!$S51))=FALSE(),IF(ISERR(FIND(CONCATENATE(AB$4,"+++"),NieStac!$S51))=FALSE(),"+++","++"),"+")," ")," ")</f>
        <v xml:space="preserve"> </v>
      </c>
      <c r="AC45" s="204" t="str">
        <f>IF(ISERR(FIND(AC$4,NieStac!$S51))=FALSE(),IF(ISERR(FIND(CONCATENATE(AC$4,"+"),NieStac!$S51))=FALSE(),IF(ISERR(FIND(CONCATENATE(AC$4,"++"),NieStac!$S51))=FALSE(),IF(ISERR(FIND(CONCATENATE(AC$4,"+++"),NieStac!$S51))=FALSE(),"+++","++"),"+")," ")," ")</f>
        <v>++</v>
      </c>
      <c r="AD45" s="204" t="str">
        <f>IF(ISERR(FIND(AD$4,NieStac!$S51))=FALSE(),IF(ISERR(FIND(CONCATENATE(AD$4,"+"),NieStac!$S51))=FALSE(),IF(ISERR(FIND(CONCATENATE(AD$4,"++"),NieStac!$S51))=FALSE(),IF(ISERR(FIND(CONCATENATE(AD$4,"+++"),NieStac!$S51))=FALSE(),"+++","++"),"+")," ")," ")</f>
        <v>++</v>
      </c>
      <c r="AE45" s="204" t="str">
        <f>IF(ISERR(FIND(AE$4,NieStac!$S51))=FALSE(),IF(ISERR(FIND(CONCATENATE(AE$4,"+"),NieStac!$S51))=FALSE(),IF(ISERR(FIND(CONCATENATE(AE$4,"++"),NieStac!$S51))=FALSE(),IF(ISERR(FIND(CONCATENATE(AE$4,"+++"),NieStac!$S51))=FALSE(),"+++","++"),"+")," ")," ")</f>
        <v xml:space="preserve"> </v>
      </c>
      <c r="AF45" s="204" t="str">
        <f>IF(ISERR(FIND(AF$4,NieStac!$S51))=FALSE(),IF(ISERR(FIND(CONCATENATE(AF$4,"+"),NieStac!$S51))=FALSE(),IF(ISERR(FIND(CONCATENATE(AF$4,"++"),NieStac!$S51))=FALSE(),IF(ISERR(FIND(CONCATENATE(AF$4,"+++"),NieStac!$S51))=FALSE(),"+++","++"),"+")," ")," ")</f>
        <v>+</v>
      </c>
      <c r="AG45" s="204" t="str">
        <f>IF(ISERR(FIND(AG$4,NieStac!$S51))=FALSE(),IF(ISERR(FIND(CONCATENATE(AG$4,"+"),NieStac!$S51))=FALSE(),IF(ISERR(FIND(CONCATENATE(AG$4,"++"),NieStac!$S51))=FALSE(),IF(ISERR(FIND(CONCATENATE(AG$4,"+++"),NieStac!$S51))=FALSE(),"+++","++"),"+")," ")," ")</f>
        <v xml:space="preserve"> </v>
      </c>
      <c r="AH45" s="204" t="str">
        <f>IF(ISERR(FIND(AH$4,NieStac!$S51))=FALSE(),IF(ISERR(FIND(CONCATENATE(AH$4,"+"),NieStac!$S51))=FALSE(),IF(ISERR(FIND(CONCATENATE(AH$4,"++"),NieStac!$S51))=FALSE(),IF(ISERR(FIND(CONCATENATE(AH$4,"+++"),NieStac!$S51))=FALSE(),"+++","++"),"+")," ")," ")</f>
        <v>++</v>
      </c>
      <c r="AI45" s="204" t="str">
        <f>IF(ISERR(FIND(AI$4,NieStac!$S51))=FALSE(),IF(ISERR(FIND(CONCATENATE(AI$4,"+"),NieStac!$S51))=FALSE(),IF(ISERR(FIND(CONCATENATE(AI$4,"++"),NieStac!$S51))=FALSE(),IF(ISERR(FIND(CONCATENATE(AI$4,"+++"),NieStac!$S51))=FALSE(),"+++","++"),"+")," ")," ")</f>
        <v xml:space="preserve"> </v>
      </c>
      <c r="AJ45" s="204" t="str">
        <f>IF(ISERR(FIND(AJ$4,NieStac!$S51))=FALSE(),IF(ISERR(FIND(CONCATENATE(AJ$4,"+"),NieStac!$S51))=FALSE(),IF(ISERR(FIND(CONCATENATE(AJ$4,"++"),NieStac!$S51))=FALSE(),IF(ISERR(FIND(CONCATENATE(AJ$4,"+++"),NieStac!$S51))=FALSE(),"+++","++"),"+")," ")," ")</f>
        <v>+</v>
      </c>
      <c r="AK45" s="204" t="str">
        <f>IF(ISERR(FIND(AK$4,NieStac!$S51))=FALSE(),IF(ISERR(FIND(CONCATENATE(AK$4,"+"),NieStac!$S51))=FALSE(),IF(ISERR(FIND(CONCATENATE(AK$4,"++"),NieStac!$S51))=FALSE(),IF(ISERR(FIND(CONCATENATE(AK$4,"+++"),NieStac!$S51))=FALSE(),"+++","++"),"+")," ")," ")</f>
        <v xml:space="preserve"> </v>
      </c>
      <c r="AL45" s="204" t="str">
        <f>IF(ISERR(FIND(AL$4,NieStac!$S51))=FALSE(),IF(ISERR(FIND(CONCATENATE(AL$4,"+"),NieStac!$S51))=FALSE(),IF(ISERR(FIND(CONCATENATE(AL$4,"++"),NieStac!$S51))=FALSE(),IF(ISERR(FIND(CONCATENATE(AL$4,"+++"),NieStac!$S51))=FALSE(),"+++","++"),"+")," ")," ")</f>
        <v xml:space="preserve"> </v>
      </c>
      <c r="AM45" s="204" t="str">
        <f>IF(ISERR(FIND(AM$4,NieStac!$S51))=FALSE(),IF(ISERR(FIND(CONCATENATE(AM$4,"+"),NieStac!$S51))=FALSE(),IF(ISERR(FIND(CONCATENATE(AM$4,"++"),NieStac!$S51))=FALSE(),IF(ISERR(FIND(CONCATENATE(AM$4,"+++"),NieStac!$S51))=FALSE(),"+++","++"),"+")," ")," ")</f>
        <v xml:space="preserve"> </v>
      </c>
      <c r="AN45" s="204" t="str">
        <f>IF(ISERR(FIND(AN$4,NieStac!$S51))=FALSE(),IF(ISERR(FIND(CONCATENATE(AN$4,"+"),NieStac!$S51))=FALSE(),IF(ISERR(FIND(CONCATENATE(AN$4,"++"),NieStac!$S51))=FALSE(),IF(ISERR(FIND(CONCATENATE(AN$4,"+++"),NieStac!$S51))=FALSE(),"+++","++"),"+")," ")," ")</f>
        <v xml:space="preserve"> </v>
      </c>
      <c r="AO45" s="204" t="str">
        <f>IF(ISERR(FIND(AO$4,NieStac!$S51))=FALSE(),IF(ISERR(FIND(CONCATENATE(AO$4,"+"),NieStac!$S51))=FALSE(),IF(ISERR(FIND(CONCATENATE(AO$4,"++"),NieStac!$S51))=FALSE(),IF(ISERR(FIND(CONCATENATE(AO$4,"+++"),NieStac!$S51))=FALSE(),"+++","++"),"+")," ")," ")</f>
        <v xml:space="preserve"> </v>
      </c>
      <c r="AP45" s="204" t="str">
        <f>IF(ISERR(FIND(AP$4,NieStac!$S51))=FALSE(),IF(ISERR(FIND(CONCATENATE(AP$4,"+"),NieStac!$S51))=FALSE(),IF(ISERR(FIND(CONCATENATE(AP$4,"++"),NieStac!$S51))=FALSE(),IF(ISERR(FIND(CONCATENATE(AP$4,"+++"),NieStac!$S51))=FALSE(),"+++","++"),"+")," ")," ")</f>
        <v xml:space="preserve"> </v>
      </c>
      <c r="AQ45" s="204" t="str">
        <f>IF(ISERR(FIND(AQ$4,NieStac!$S51))=FALSE(),IF(ISERR(FIND(CONCATENATE(AQ$4,"+"),NieStac!$S51))=FALSE(),IF(ISERR(FIND(CONCATENATE(AQ$4,"++"),NieStac!$S51))=FALSE(),IF(ISERR(FIND(CONCATENATE(AQ$4,"+++"),NieStac!$S51))=FALSE(),"+++","++"),"+")," ")," ")</f>
        <v>++</v>
      </c>
      <c r="AR45" s="204" t="str">
        <f>IF(ISERR(FIND(AR$4,NieStac!$S51))=FALSE(),IF(ISERR(FIND(CONCATENATE(AR$4,"+"),NieStac!$S51))=FALSE(),IF(ISERR(FIND(CONCATENATE(AR$4,"++"),NieStac!$S51))=FALSE(),IF(ISERR(FIND(CONCATENATE(AR$4,"+++"),NieStac!$S51))=FALSE(),"+++","++"),"+")," ")," ")</f>
        <v xml:space="preserve"> </v>
      </c>
      <c r="AS45" s="204" t="str">
        <f>IF(ISERR(FIND(AS$4,NieStac!$S51))=FALSE(),IF(ISERR(FIND(CONCATENATE(AS$4,"+"),NieStac!$S51))=FALSE(),IF(ISERR(FIND(CONCATENATE(AS$4,"++"),NieStac!$S51))=FALSE(),IF(ISERR(FIND(CONCATENATE(AS$4,"+++"),NieStac!$S51))=FALSE(),"+++","++"),"+")," ")," ")</f>
        <v xml:space="preserve"> </v>
      </c>
      <c r="AT45" s="204" t="str">
        <f>IF(ISERR(FIND(AT$4,NieStac!$S51))=FALSE(),IF(ISERR(FIND(CONCATENATE(AT$4,"+"),NieStac!$S51))=FALSE(),IF(ISERR(FIND(CONCATENATE(AT$4,"++"),NieStac!$S51))=FALSE(),IF(ISERR(FIND(CONCATENATE(AT$4,"+++"),NieStac!$S51))=FALSE(),"+++","++"),"+")," ")," ")</f>
        <v xml:space="preserve"> </v>
      </c>
      <c r="AU45" s="204" t="str">
        <f>IF(ISERR(FIND(AU$4,NieStac!$S51))=FALSE(),IF(ISERR(FIND(CONCATENATE(AU$4,"+"),NieStac!$S51))=FALSE(),IF(ISERR(FIND(CONCATENATE(AU$4,"++"),NieStac!$S51))=FALSE(),IF(ISERR(FIND(CONCATENATE(AU$4,"+++"),NieStac!$S51))=FALSE(),"+++","++"),"+")," ")," ")</f>
        <v xml:space="preserve"> </v>
      </c>
      <c r="AV45" s="205" t="str">
        <f>NieStac!C51</f>
        <v>Przedmiot obieralny 3: 
a) Sterowanie układów wieloagentowych 
b) Systemy teleoperacyjne</v>
      </c>
      <c r="AW45" s="204" t="str">
        <f>IF(ISERR(FIND(AW$4,NieStac!$T51))=FALSE(),IF(ISERR(FIND(CONCATENATE(AW$4,"+"),NieStac!$T51))=FALSE(),IF(ISERR(FIND(CONCATENATE(AW$4,"++"),NieStac!$T51))=FALSE(),IF(ISERR(FIND(CONCATENATE(AW$4,"+++"),NieStac!$T51))=FALSE(),"+++","++"),"+")," ")," ")</f>
        <v xml:space="preserve"> </v>
      </c>
      <c r="AX45" s="204" t="str">
        <f>IF(ISERR(FIND(AX$4,NieStac!$T51))=FALSE(),IF(ISERR(FIND(CONCATENATE(AX$4,"+"),NieStac!$T51))=FALSE(),IF(ISERR(FIND(CONCATENATE(AX$4,"++"),NieStac!$T51))=FALSE(),IF(ISERR(FIND(CONCATENATE(AX$4,"+++"),NieStac!$T51))=FALSE(),"+++","++"),"+")," ")," ")</f>
        <v xml:space="preserve"> </v>
      </c>
      <c r="AY45" s="204" t="str">
        <f>IF(ISERR(FIND(AY$4,NieStac!$T51))=FALSE(),IF(ISERR(FIND(CONCATENATE(AY$4,"+"),NieStac!$T51))=FALSE(),IF(ISERR(FIND(CONCATENATE(AY$4,"++"),NieStac!$T51))=FALSE(),IF(ISERR(FIND(CONCATENATE(AY$4,"+++"),NieStac!$T51))=FALSE(),"+++","++"),"+")," ")," ")</f>
        <v>++</v>
      </c>
      <c r="AZ45" s="204" t="str">
        <f>IF(ISERR(FIND(AZ$4,NieStac!$T51))=FALSE(),IF(ISERR(FIND(CONCATENATE(AZ$4,"+"),NieStac!$T51))=FALSE(),IF(ISERR(FIND(CONCATENATE(AZ$4,"++"),NieStac!$T51))=FALSE(),IF(ISERR(FIND(CONCATENATE(AZ$4,"+++"),NieStac!$T51))=FALSE(),"+++","++"),"+")," ")," ")</f>
        <v>++</v>
      </c>
      <c r="BA45" s="204" t="str">
        <f>IF(ISERR(FIND(BA$4,NieStac!$T51))=FALSE(),IF(ISERR(FIND(CONCATENATE(BA$4,"+"),NieStac!$T51))=FALSE(),IF(ISERR(FIND(CONCATENATE(BA$4,"++"),NieStac!$T51))=FALSE(),IF(ISERR(FIND(CONCATENATE(BA$4,"+++"),NieStac!$T51))=FALSE(),"+++","++"),"+")," ")," ")</f>
        <v xml:space="preserve"> </v>
      </c>
      <c r="BB45" s="204" t="str">
        <f>IF(ISERR(FIND(BB$4,NieStac!$T51))=FALSE(),IF(ISERR(FIND(CONCATENATE(BB$4,"+"),NieStac!$T51))=FALSE(),IF(ISERR(FIND(CONCATENATE(BB$4,"++"),NieStac!$T51))=FALSE(),IF(ISERR(FIND(CONCATENATE(BB$4,"+++"),NieStac!$T51))=FALSE(),"+++","++"),"+")," ")," ")</f>
        <v xml:space="preserve"> </v>
      </c>
      <c r="BC45" s="204"/>
      <c r="BD45" s="204"/>
      <c r="BE45" s="204"/>
    </row>
    <row r="46" spans="1:57" ht="12.75" hidden="1" customHeight="1">
      <c r="A46" s="203">
        <f>NieStac!C52</f>
        <v>0</v>
      </c>
      <c r="B46" s="204" t="str">
        <f>IF(ISERR(FIND(B$4,NieStac!$R52))=FALSE(),IF(ISERR(FIND(CONCATENATE(B$4,"+"),NieStac!$R52))=FALSE(),IF(ISERR(FIND(CONCATENATE(B$4,"++"),NieStac!$R52))=FALSE(),IF(ISERR(FIND(CONCATENATE(B$4,"+++"),NieStac!$R52))=FALSE(),"+++","++"),"+")," ")," ")</f>
        <v xml:space="preserve"> </v>
      </c>
      <c r="C46" s="204" t="str">
        <f>IF(ISERR(FIND(C$4,NieStac!$R52))=FALSE(),IF(ISERR(FIND(CONCATENATE(C$4,"+"),NieStac!$R52))=FALSE(),IF(ISERR(FIND(CONCATENATE(C$4,"++"),NieStac!$R52))=FALSE(),IF(ISERR(FIND(CONCATENATE(C$4,"+++"),NieStac!$R52))=FALSE(),"+++","++"),"+")," ")," ")</f>
        <v xml:space="preserve"> </v>
      </c>
      <c r="D46" s="204" t="str">
        <f>IF(ISERR(FIND(D$4,NieStac!$R52))=FALSE(),IF(ISERR(FIND(CONCATENATE(D$4,"+"),NieStac!$R52))=FALSE(),IF(ISERR(FIND(CONCATENATE(D$4,"++"),NieStac!$R52))=FALSE(),IF(ISERR(FIND(CONCATENATE(D$4,"+++"),NieStac!$R52))=FALSE(),"+++","++"),"+")," ")," ")</f>
        <v xml:space="preserve"> </v>
      </c>
      <c r="E46" s="204" t="str">
        <f>IF(ISERR(FIND(E$4,NieStac!$R52))=FALSE(),IF(ISERR(FIND(CONCATENATE(E$4,"+"),NieStac!$R52))=FALSE(),IF(ISERR(FIND(CONCATENATE(E$4,"++"),NieStac!$R52))=FALSE(),IF(ISERR(FIND(CONCATENATE(E$4,"+++"),NieStac!$R52))=FALSE(),"+++","++"),"+")," ")," ")</f>
        <v xml:space="preserve"> </v>
      </c>
      <c r="F46" s="204" t="str">
        <f>IF(ISERR(FIND(F$4,NieStac!$R52))=FALSE(),IF(ISERR(FIND(CONCATENATE(F$4,"+"),NieStac!$R52))=FALSE(),IF(ISERR(FIND(CONCATENATE(F$4,"++"),NieStac!$R52))=FALSE(),IF(ISERR(FIND(CONCATENATE(F$4,"+++"),NieStac!$R52))=FALSE(),"+++","++"),"+")," ")," ")</f>
        <v xml:space="preserve"> </v>
      </c>
      <c r="G46" s="204" t="str">
        <f>IF(ISERR(FIND(G$4,NieStac!$R52))=FALSE(),IF(ISERR(FIND(CONCATENATE(G$4,"+"),NieStac!$R52))=FALSE(),IF(ISERR(FIND(CONCATENATE(G$4,"++"),NieStac!$R52))=FALSE(),IF(ISERR(FIND(CONCATENATE(G$4,"+++"),NieStac!$R52))=FALSE(),"+++","++"),"+")," ")," ")</f>
        <v xml:space="preserve"> </v>
      </c>
      <c r="H46" s="204" t="str">
        <f>IF(ISERR(FIND(H$4,NieStac!$R52))=FALSE(),IF(ISERR(FIND(CONCATENATE(H$4,"+"),NieStac!$R52))=FALSE(),IF(ISERR(FIND(CONCATENATE(H$4,"++"),NieStac!$R52))=FALSE(),IF(ISERR(FIND(CONCATENATE(H$4,"+++"),NieStac!$R52))=FALSE(),"+++","++"),"+")," ")," ")</f>
        <v xml:space="preserve"> </v>
      </c>
      <c r="I46" s="204" t="str">
        <f>IF(ISERR(FIND(I$4,NieStac!$R52))=FALSE(),IF(ISERR(FIND(CONCATENATE(I$4,"+"),NieStac!$R52))=FALSE(),IF(ISERR(FIND(CONCATENATE(I$4,"++"),NieStac!$R52))=FALSE(),IF(ISERR(FIND(CONCATENATE(I$4,"+++"),NieStac!$R52))=FALSE(),"+++","++"),"+")," ")," ")</f>
        <v xml:space="preserve"> </v>
      </c>
      <c r="J46" s="204" t="str">
        <f>IF(ISERR(FIND(J$4,NieStac!$R52))=FALSE(),IF(ISERR(FIND(CONCATENATE(J$4,"+"),NieStac!$R52))=FALSE(),IF(ISERR(FIND(CONCATENATE(J$4,"++"),NieStac!$R52))=FALSE(),IF(ISERR(FIND(CONCATENATE(J$4,"+++"),NieStac!$R52))=FALSE(),"+++","++"),"+")," ")," ")</f>
        <v xml:space="preserve"> </v>
      </c>
      <c r="K46" s="204" t="str">
        <f>IF(ISERR(FIND(K$4,NieStac!$R52))=FALSE(),IF(ISERR(FIND(CONCATENATE(K$4,"+"),NieStac!$R52))=FALSE(),IF(ISERR(FIND(CONCATENATE(K$4,"++"),NieStac!$R52))=FALSE(),IF(ISERR(FIND(CONCATENATE(K$4,"+++"),NieStac!$R52))=FALSE(),"+++","++"),"+")," ")," ")</f>
        <v xml:space="preserve"> </v>
      </c>
      <c r="L46" s="204" t="str">
        <f>IF(ISERR(FIND(L$4,NieStac!$R52))=FALSE(),IF(ISERR(FIND(CONCATENATE(L$4,"+"),NieStac!$R52))=FALSE(),IF(ISERR(FIND(CONCATENATE(L$4,"++"),NieStac!$R52))=FALSE(),IF(ISERR(FIND(CONCATENATE(L$4,"+++"),NieStac!$R52))=FALSE(),"+++","++"),"+")," ")," ")</f>
        <v xml:space="preserve"> </v>
      </c>
      <c r="M46" s="204" t="str">
        <f>IF(ISERR(FIND(M$4,NieStac!$R52))=FALSE(),IF(ISERR(FIND(CONCATENATE(M$4,"+"),NieStac!$R52))=FALSE(),IF(ISERR(FIND(CONCATENATE(M$4,"++"),NieStac!$R52))=FALSE(),IF(ISERR(FIND(CONCATENATE(M$4,"+++"),NieStac!$R52))=FALSE(),"+++","++"),"+")," ")," ")</f>
        <v xml:space="preserve"> </v>
      </c>
      <c r="N46" s="204" t="str">
        <f>IF(ISERR(FIND(N$4,NieStac!$R52))=FALSE(),IF(ISERR(FIND(CONCATENATE(N$4,"+"),NieStac!$R52))=FALSE(),IF(ISERR(FIND(CONCATENATE(N$4,"++"),NieStac!$R52))=FALSE(),IF(ISERR(FIND(CONCATENATE(N$4,"+++"),NieStac!$R52))=FALSE(),"+++","++"),"+")," ")," ")</f>
        <v xml:space="preserve"> </v>
      </c>
      <c r="O46" s="204" t="str">
        <f>IF(ISERR(FIND(O$4,NieStac!$R52))=FALSE(),IF(ISERR(FIND(CONCATENATE(O$4,"+"),NieStac!$R52))=FALSE(),IF(ISERR(FIND(CONCATENATE(O$4,"++"),NieStac!$R52))=FALSE(),IF(ISERR(FIND(CONCATENATE(O$4,"+++"),NieStac!$R52))=FALSE(),"+++","++"),"+")," ")," ")</f>
        <v xml:space="preserve"> </v>
      </c>
      <c r="P46" s="204" t="str">
        <f>IF(ISERR(FIND(P$4,NieStac!$R52))=FALSE(),IF(ISERR(FIND(CONCATENATE(P$4,"+"),NieStac!$R52))=FALSE(),IF(ISERR(FIND(CONCATENATE(P$4,"++"),NieStac!$R52))=FALSE(),IF(ISERR(FIND(CONCATENATE(P$4,"+++"),NieStac!$R52))=FALSE(),"+++","++"),"+")," ")," ")</f>
        <v xml:space="preserve"> </v>
      </c>
      <c r="Q46" s="204" t="str">
        <f>IF(ISERR(FIND(Q$4,NieStac!$R52))=FALSE(),IF(ISERR(FIND(CONCATENATE(Q$4,"+"),NieStac!$R52))=FALSE(),IF(ISERR(FIND(CONCATENATE(Q$4,"++"),NieStac!$R52))=FALSE(),IF(ISERR(FIND(CONCATENATE(Q$4,"+++"),NieStac!$R52))=FALSE(),"+++","++"),"+")," ")," ")</f>
        <v xml:space="preserve"> </v>
      </c>
      <c r="R46" s="204" t="str">
        <f>IF(ISERR(FIND(R$4,NieStac!$R52))=FALSE(),IF(ISERR(FIND(CONCATENATE(R$4,"+"),NieStac!$R52))=FALSE(),IF(ISERR(FIND(CONCATENATE(R$4,"++"),NieStac!$R52))=FALSE(),IF(ISERR(FIND(CONCATENATE(R$4,"+++"),NieStac!$R52))=FALSE(),"+++","++"),"+")," ")," ")</f>
        <v xml:space="preserve"> </v>
      </c>
      <c r="S46" s="204" t="str">
        <f>IF(ISERR(FIND(S$4,NieStac!$R52))=FALSE(),IF(ISERR(FIND(CONCATENATE(S$4,"+"),NieStac!$R52))=FALSE(),IF(ISERR(FIND(CONCATENATE(S$4,"++"),NieStac!$R52))=FALSE(),IF(ISERR(FIND(CONCATENATE(S$4,"+++"),NieStac!$R52))=FALSE(),"+++","++"),"+")," ")," ")</f>
        <v xml:space="preserve"> </v>
      </c>
      <c r="T46" s="205">
        <f>NieStac!C52</f>
        <v>0</v>
      </c>
      <c r="U46" s="204" t="str">
        <f>IF(ISERR(FIND(U$4,NieStac!$S52))=FALSE(),IF(ISERR(FIND(CONCATENATE(U$4,"+"),NieStac!$S52))=FALSE(),IF(ISERR(FIND(CONCATENATE(U$4,"++"),NieStac!$S52))=FALSE(),IF(ISERR(FIND(CONCATENATE(U$4,"+++"),NieStac!$S52))=FALSE(),"+++","++"),"+")," ")," ")</f>
        <v xml:space="preserve"> </v>
      </c>
      <c r="V46" s="204" t="str">
        <f>IF(ISERR(FIND(V$4,NieStac!$S52))=FALSE(),IF(ISERR(FIND(CONCATENATE(V$4,"+"),NieStac!$S52))=FALSE(),IF(ISERR(FIND(CONCATENATE(V$4,"++"),NieStac!$S52))=FALSE(),IF(ISERR(FIND(CONCATENATE(V$4,"+++"),NieStac!$S52))=FALSE(),"+++","++"),"+")," ")," ")</f>
        <v xml:space="preserve"> </v>
      </c>
      <c r="W46" s="204" t="str">
        <f>IF(ISERR(FIND(W$4,NieStac!$S52))=FALSE(),IF(ISERR(FIND(CONCATENATE(W$4,"+"),NieStac!$S52))=FALSE(),IF(ISERR(FIND(CONCATENATE(W$4,"++"),NieStac!$S52))=FALSE(),IF(ISERR(FIND(CONCATENATE(W$4,"+++"),NieStac!$S52))=FALSE(),"+++","++"),"+")," ")," ")</f>
        <v xml:space="preserve"> </v>
      </c>
      <c r="X46" s="204" t="str">
        <f>IF(ISERR(FIND(X$4,NieStac!$S52))=FALSE(),IF(ISERR(FIND(CONCATENATE(X$4,"+"),NieStac!$S52))=FALSE(),IF(ISERR(FIND(CONCATENATE(X$4,"++"),NieStac!$S52))=FALSE(),IF(ISERR(FIND(CONCATENATE(X$4,"+++"),NieStac!$S52))=FALSE(),"+++","++"),"+")," ")," ")</f>
        <v xml:space="preserve"> </v>
      </c>
      <c r="Y46" s="204" t="str">
        <f>IF(ISERR(FIND(Y$4,NieStac!$S52))=FALSE(),IF(ISERR(FIND(CONCATENATE(Y$4,"+"),NieStac!$S52))=FALSE(),IF(ISERR(FIND(CONCATENATE(Y$4,"++"),NieStac!$S52))=FALSE(),IF(ISERR(FIND(CONCATENATE(Y$4,"+++"),NieStac!$S52))=FALSE(),"+++","++"),"+")," ")," ")</f>
        <v xml:space="preserve"> </v>
      </c>
      <c r="Z46" s="204" t="str">
        <f>IF(ISERR(FIND(Z$4,NieStac!$S52))=FALSE(),IF(ISERR(FIND(CONCATENATE(Z$4,"+"),NieStac!$S52))=FALSE(),IF(ISERR(FIND(CONCATENATE(Z$4,"++"),NieStac!$S52))=FALSE(),IF(ISERR(FIND(CONCATENATE(Z$4,"+++"),NieStac!$S52))=FALSE(),"+++","++"),"+")," ")," ")</f>
        <v xml:space="preserve"> </v>
      </c>
      <c r="AA46" s="204" t="str">
        <f>IF(ISERR(FIND(AA$4,NieStac!$S52))=FALSE(),IF(ISERR(FIND(CONCATENATE(AA$4,"+"),NieStac!$S52))=FALSE(),IF(ISERR(FIND(CONCATENATE(AA$4,"++"),NieStac!$S52))=FALSE(),IF(ISERR(FIND(CONCATENATE(AA$4,"+++"),NieStac!$S52))=FALSE(),"+++","++"),"+")," ")," ")</f>
        <v xml:space="preserve"> </v>
      </c>
      <c r="AB46" s="204" t="str">
        <f>IF(ISERR(FIND(AB$4,NieStac!$S52))=FALSE(),IF(ISERR(FIND(CONCATENATE(AB$4,"+"),NieStac!$S52))=FALSE(),IF(ISERR(FIND(CONCATENATE(AB$4,"++"),NieStac!$S52))=FALSE(),IF(ISERR(FIND(CONCATENATE(AB$4,"+++"),NieStac!$S52))=FALSE(),"+++","++"),"+")," ")," ")</f>
        <v xml:space="preserve"> </v>
      </c>
      <c r="AC46" s="204" t="str">
        <f>IF(ISERR(FIND(AC$4,NieStac!$S52))=FALSE(),IF(ISERR(FIND(CONCATENATE(AC$4,"+"),NieStac!$S52))=FALSE(),IF(ISERR(FIND(CONCATENATE(AC$4,"++"),NieStac!$S52))=FALSE(),IF(ISERR(FIND(CONCATENATE(AC$4,"+++"),NieStac!$S52))=FALSE(),"+++","++"),"+")," ")," ")</f>
        <v xml:space="preserve"> </v>
      </c>
      <c r="AD46" s="204" t="str">
        <f>IF(ISERR(FIND(AD$4,NieStac!$S52))=FALSE(),IF(ISERR(FIND(CONCATENATE(AD$4,"+"),NieStac!$S52))=FALSE(),IF(ISERR(FIND(CONCATENATE(AD$4,"++"),NieStac!$S52))=FALSE(),IF(ISERR(FIND(CONCATENATE(AD$4,"+++"),NieStac!$S52))=FALSE(),"+++","++"),"+")," ")," ")</f>
        <v xml:space="preserve"> </v>
      </c>
      <c r="AE46" s="204" t="str">
        <f>IF(ISERR(FIND(AE$4,NieStac!$S52))=FALSE(),IF(ISERR(FIND(CONCATENATE(AE$4,"+"),NieStac!$S52))=FALSE(),IF(ISERR(FIND(CONCATENATE(AE$4,"++"),NieStac!$S52))=FALSE(),IF(ISERR(FIND(CONCATENATE(AE$4,"+++"),NieStac!$S52))=FALSE(),"+++","++"),"+")," ")," ")</f>
        <v xml:space="preserve"> </v>
      </c>
      <c r="AF46" s="204" t="str">
        <f>IF(ISERR(FIND(AF$4,NieStac!$S52))=FALSE(),IF(ISERR(FIND(CONCATENATE(AF$4,"+"),NieStac!$S52))=FALSE(),IF(ISERR(FIND(CONCATENATE(AF$4,"++"),NieStac!$S52))=FALSE(),IF(ISERR(FIND(CONCATENATE(AF$4,"+++"),NieStac!$S52))=FALSE(),"+++","++"),"+")," ")," ")</f>
        <v xml:space="preserve"> </v>
      </c>
      <c r="AG46" s="204" t="str">
        <f>IF(ISERR(FIND(AG$4,NieStac!$S52))=FALSE(),IF(ISERR(FIND(CONCATENATE(AG$4,"+"),NieStac!$S52))=FALSE(),IF(ISERR(FIND(CONCATENATE(AG$4,"++"),NieStac!$S52))=FALSE(),IF(ISERR(FIND(CONCATENATE(AG$4,"+++"),NieStac!$S52))=FALSE(),"+++","++"),"+")," ")," ")</f>
        <v xml:space="preserve"> </v>
      </c>
      <c r="AH46" s="204" t="str">
        <f>IF(ISERR(FIND(AH$4,NieStac!$S52))=FALSE(),IF(ISERR(FIND(CONCATENATE(AH$4,"+"),NieStac!$S52))=FALSE(),IF(ISERR(FIND(CONCATENATE(AH$4,"++"),NieStac!$S52))=FALSE(),IF(ISERR(FIND(CONCATENATE(AH$4,"+++"),NieStac!$S52))=FALSE(),"+++","++"),"+")," ")," ")</f>
        <v xml:space="preserve"> </v>
      </c>
      <c r="AI46" s="204" t="str">
        <f>IF(ISERR(FIND(AI$4,NieStac!$S52))=FALSE(),IF(ISERR(FIND(CONCATENATE(AI$4,"+"),NieStac!$S52))=FALSE(),IF(ISERR(FIND(CONCATENATE(AI$4,"++"),NieStac!$S52))=FALSE(),IF(ISERR(FIND(CONCATENATE(AI$4,"+++"),NieStac!$S52))=FALSE(),"+++","++"),"+")," ")," ")</f>
        <v xml:space="preserve"> </v>
      </c>
      <c r="AJ46" s="204" t="str">
        <f>IF(ISERR(FIND(AJ$4,NieStac!$S52))=FALSE(),IF(ISERR(FIND(CONCATENATE(AJ$4,"+"),NieStac!$S52))=FALSE(),IF(ISERR(FIND(CONCATENATE(AJ$4,"++"),NieStac!$S52))=FALSE(),IF(ISERR(FIND(CONCATENATE(AJ$4,"+++"),NieStac!$S52))=FALSE(),"+++","++"),"+")," ")," ")</f>
        <v xml:space="preserve"> </v>
      </c>
      <c r="AK46" s="204" t="str">
        <f>IF(ISERR(FIND(AK$4,NieStac!$S52))=FALSE(),IF(ISERR(FIND(CONCATENATE(AK$4,"+"),NieStac!$S52))=FALSE(),IF(ISERR(FIND(CONCATENATE(AK$4,"++"),NieStac!$S52))=FALSE(),IF(ISERR(FIND(CONCATENATE(AK$4,"+++"),NieStac!$S52))=FALSE(),"+++","++"),"+")," ")," ")</f>
        <v xml:space="preserve"> </v>
      </c>
      <c r="AL46" s="204" t="str">
        <f>IF(ISERR(FIND(AL$4,NieStac!$S52))=FALSE(),IF(ISERR(FIND(CONCATENATE(AL$4,"+"),NieStac!$S52))=FALSE(),IF(ISERR(FIND(CONCATENATE(AL$4,"++"),NieStac!$S52))=FALSE(),IF(ISERR(FIND(CONCATENATE(AL$4,"+++"),NieStac!$S52))=FALSE(),"+++","++"),"+")," ")," ")</f>
        <v xml:space="preserve"> </v>
      </c>
      <c r="AM46" s="204" t="str">
        <f>IF(ISERR(FIND(AM$4,NieStac!$S52))=FALSE(),IF(ISERR(FIND(CONCATENATE(AM$4,"+"),NieStac!$S52))=FALSE(),IF(ISERR(FIND(CONCATENATE(AM$4,"++"),NieStac!$S52))=FALSE(),IF(ISERR(FIND(CONCATENATE(AM$4,"+++"),NieStac!$S52))=FALSE(),"+++","++"),"+")," ")," ")</f>
        <v xml:space="preserve"> </v>
      </c>
      <c r="AN46" s="204" t="str">
        <f>IF(ISERR(FIND(AN$4,NieStac!$S52))=FALSE(),IF(ISERR(FIND(CONCATENATE(AN$4,"+"),NieStac!$S52))=FALSE(),IF(ISERR(FIND(CONCATENATE(AN$4,"++"),NieStac!$S52))=FALSE(),IF(ISERR(FIND(CONCATENATE(AN$4,"+++"),NieStac!$S52))=FALSE(),"+++","++"),"+")," ")," ")</f>
        <v xml:space="preserve"> </v>
      </c>
      <c r="AO46" s="204" t="str">
        <f>IF(ISERR(FIND(AO$4,NieStac!$S52))=FALSE(),IF(ISERR(FIND(CONCATENATE(AO$4,"+"),NieStac!$S52))=FALSE(),IF(ISERR(FIND(CONCATENATE(AO$4,"++"),NieStac!$S52))=FALSE(),IF(ISERR(FIND(CONCATENATE(AO$4,"+++"),NieStac!$S52))=FALSE(),"+++","++"),"+")," ")," ")</f>
        <v xml:space="preserve"> </v>
      </c>
      <c r="AP46" s="204" t="str">
        <f>IF(ISERR(FIND(AP$4,NieStac!$S52))=FALSE(),IF(ISERR(FIND(CONCATENATE(AP$4,"+"),NieStac!$S52))=FALSE(),IF(ISERR(FIND(CONCATENATE(AP$4,"++"),NieStac!$S52))=FALSE(),IF(ISERR(FIND(CONCATENATE(AP$4,"+++"),NieStac!$S52))=FALSE(),"+++","++"),"+")," ")," ")</f>
        <v xml:space="preserve"> </v>
      </c>
      <c r="AQ46" s="204" t="str">
        <f>IF(ISERR(FIND(AQ$4,NieStac!$S52))=FALSE(),IF(ISERR(FIND(CONCATENATE(AQ$4,"+"),NieStac!$S52))=FALSE(),IF(ISERR(FIND(CONCATENATE(AQ$4,"++"),NieStac!$S52))=FALSE(),IF(ISERR(FIND(CONCATENATE(AQ$4,"+++"),NieStac!$S52))=FALSE(),"+++","++"),"+")," ")," ")</f>
        <v xml:space="preserve"> </v>
      </c>
      <c r="AR46" s="204" t="str">
        <f>IF(ISERR(FIND(AR$4,NieStac!$S52))=FALSE(),IF(ISERR(FIND(CONCATENATE(AR$4,"+"),NieStac!$S52))=FALSE(),IF(ISERR(FIND(CONCATENATE(AR$4,"++"),NieStac!$S52))=FALSE(),IF(ISERR(FIND(CONCATENATE(AR$4,"+++"),NieStac!$S52))=FALSE(),"+++","++"),"+")," ")," ")</f>
        <v xml:space="preserve"> </v>
      </c>
      <c r="AS46" s="204" t="str">
        <f>IF(ISERR(FIND(AS$4,NieStac!$S52))=FALSE(),IF(ISERR(FIND(CONCATENATE(AS$4,"+"),NieStac!$S52))=FALSE(),IF(ISERR(FIND(CONCATENATE(AS$4,"++"),NieStac!$S52))=FALSE(),IF(ISERR(FIND(CONCATENATE(AS$4,"+++"),NieStac!$S52))=FALSE(),"+++","++"),"+")," ")," ")</f>
        <v xml:space="preserve"> </v>
      </c>
      <c r="AT46" s="204" t="str">
        <f>IF(ISERR(FIND(AT$4,NieStac!$S52))=FALSE(),IF(ISERR(FIND(CONCATENATE(AT$4,"+"),NieStac!$S52))=FALSE(),IF(ISERR(FIND(CONCATENATE(AT$4,"++"),NieStac!$S52))=FALSE(),IF(ISERR(FIND(CONCATENATE(AT$4,"+++"),NieStac!$S52))=FALSE(),"+++","++"),"+")," ")," ")</f>
        <v xml:space="preserve"> </v>
      </c>
      <c r="AU46" s="204" t="str">
        <f>IF(ISERR(FIND(AU$4,NieStac!$S52))=FALSE(),IF(ISERR(FIND(CONCATENATE(AU$4,"+"),NieStac!$S52))=FALSE(),IF(ISERR(FIND(CONCATENATE(AU$4,"++"),NieStac!$S52))=FALSE(),IF(ISERR(FIND(CONCATENATE(AU$4,"+++"),NieStac!$S52))=FALSE(),"+++","++"),"+")," ")," ")</f>
        <v xml:space="preserve"> </v>
      </c>
      <c r="AV46" s="205">
        <f>NieStac!C52</f>
        <v>0</v>
      </c>
      <c r="AW46" s="204" t="str">
        <f>IF(ISERR(FIND(AW$4,NieStac!$T52))=FALSE(),IF(ISERR(FIND(CONCATENATE(AW$4,"+"),NieStac!$T52))=FALSE(),IF(ISERR(FIND(CONCATENATE(AW$4,"++"),NieStac!$T52))=FALSE(),IF(ISERR(FIND(CONCATENATE(AW$4,"+++"),NieStac!$T52))=FALSE(),"+++","++"),"+")," ")," ")</f>
        <v xml:space="preserve"> </v>
      </c>
      <c r="AX46" s="204" t="str">
        <f>IF(ISERR(FIND(AX$4,NieStac!$T52))=FALSE(),IF(ISERR(FIND(CONCATENATE(AX$4,"+"),NieStac!$T52))=FALSE(),IF(ISERR(FIND(CONCATENATE(AX$4,"++"),NieStac!$T52))=FALSE(),IF(ISERR(FIND(CONCATENATE(AX$4,"+++"),NieStac!$T52))=FALSE(),"+++","++"),"+")," ")," ")</f>
        <v xml:space="preserve"> </v>
      </c>
      <c r="AY46" s="204" t="str">
        <f>IF(ISERR(FIND(AY$4,NieStac!$T52))=FALSE(),IF(ISERR(FIND(CONCATENATE(AY$4,"+"),NieStac!$T52))=FALSE(),IF(ISERR(FIND(CONCATENATE(AY$4,"++"),NieStac!$T52))=FALSE(),IF(ISERR(FIND(CONCATENATE(AY$4,"+++"),NieStac!$T52))=FALSE(),"+++","++"),"+")," ")," ")</f>
        <v xml:space="preserve"> </v>
      </c>
      <c r="AZ46" s="204" t="str">
        <f>IF(ISERR(FIND(AZ$4,NieStac!$T52))=FALSE(),IF(ISERR(FIND(CONCATENATE(AZ$4,"+"),NieStac!$T52))=FALSE(),IF(ISERR(FIND(CONCATENATE(AZ$4,"++"),NieStac!$T52))=FALSE(),IF(ISERR(FIND(CONCATENATE(AZ$4,"+++"),NieStac!$T52))=FALSE(),"+++","++"),"+")," ")," ")</f>
        <v xml:space="preserve"> </v>
      </c>
      <c r="BA46" s="204" t="str">
        <f>IF(ISERR(FIND(BA$4,NieStac!$T52))=FALSE(),IF(ISERR(FIND(CONCATENATE(BA$4,"+"),NieStac!$T52))=FALSE(),IF(ISERR(FIND(CONCATENATE(BA$4,"++"),NieStac!$T52))=FALSE(),IF(ISERR(FIND(CONCATENATE(BA$4,"+++"),NieStac!$T52))=FALSE(),"+++","++"),"+")," ")," ")</f>
        <v xml:space="preserve"> </v>
      </c>
      <c r="BB46" s="204" t="str">
        <f>IF(ISERR(FIND(BB$4,NieStac!$T52))=FALSE(),IF(ISERR(FIND(CONCATENATE(BB$4,"+"),NieStac!$T52))=FALSE(),IF(ISERR(FIND(CONCATENATE(BB$4,"++"),NieStac!$T52))=FALSE(),IF(ISERR(FIND(CONCATENATE(BB$4,"+++"),NieStac!$T52))=FALSE(),"+++","++"),"+")," ")," ")</f>
        <v xml:space="preserve"> </v>
      </c>
      <c r="BC46" s="204"/>
      <c r="BD46" s="204"/>
      <c r="BE46" s="204"/>
    </row>
    <row r="47" spans="1:57" ht="12.75" customHeight="1">
      <c r="A47" s="206" t="str">
        <f>NieStac!C54</f>
        <v>Semestr 4:</v>
      </c>
      <c r="B47" s="204" t="str">
        <f>IF(ISERR(FIND(B$4,NieStac!$R54))=FALSE(),IF(ISERR(FIND(CONCATENATE(B$4,"+"),NieStac!$R54))=FALSE(),IF(ISERR(FIND(CONCATENATE(B$4,"++"),NieStac!$R54))=FALSE(),IF(ISERR(FIND(CONCATENATE(B$4,"+++"),NieStac!$R54))=FALSE(),"+++","++"),"+")," ")," ")</f>
        <v xml:space="preserve"> </v>
      </c>
      <c r="C47" s="204" t="str">
        <f>IF(ISERR(FIND(C$4,NieStac!$R54))=FALSE(),IF(ISERR(FIND(CONCATENATE(C$4,"+"),NieStac!$R54))=FALSE(),IF(ISERR(FIND(CONCATENATE(C$4,"++"),NieStac!$R54))=FALSE(),IF(ISERR(FIND(CONCATENATE(C$4,"+++"),NieStac!$R54))=FALSE(),"+++","++"),"+")," ")," ")</f>
        <v xml:space="preserve"> </v>
      </c>
      <c r="D47" s="204" t="str">
        <f>IF(ISERR(FIND(D$4,NieStac!$R54))=FALSE(),IF(ISERR(FIND(CONCATENATE(D$4,"+"),NieStac!$R54))=FALSE(),IF(ISERR(FIND(CONCATENATE(D$4,"++"),NieStac!$R54))=FALSE(),IF(ISERR(FIND(CONCATENATE(D$4,"+++"),NieStac!$R54))=FALSE(),"+++","++"),"+")," ")," ")</f>
        <v xml:space="preserve"> </v>
      </c>
      <c r="E47" s="204" t="str">
        <f>IF(ISERR(FIND(E$4,NieStac!$R54))=FALSE(),IF(ISERR(FIND(CONCATENATE(E$4,"+"),NieStac!$R54))=FALSE(),IF(ISERR(FIND(CONCATENATE(E$4,"++"),NieStac!$R54))=FALSE(),IF(ISERR(FIND(CONCATENATE(E$4,"+++"),NieStac!$R54))=FALSE(),"+++","++"),"+")," ")," ")</f>
        <v xml:space="preserve"> </v>
      </c>
      <c r="F47" s="204" t="str">
        <f>IF(ISERR(FIND(F$4,NieStac!$R54))=FALSE(),IF(ISERR(FIND(CONCATENATE(F$4,"+"),NieStac!$R54))=FALSE(),IF(ISERR(FIND(CONCATENATE(F$4,"++"),NieStac!$R54))=FALSE(),IF(ISERR(FIND(CONCATENATE(F$4,"+++"),NieStac!$R54))=FALSE(),"+++","++"),"+")," ")," ")</f>
        <v xml:space="preserve"> </v>
      </c>
      <c r="G47" s="204" t="str">
        <f>IF(ISERR(FIND(G$4,NieStac!$R54))=FALSE(),IF(ISERR(FIND(CONCATENATE(G$4,"+"),NieStac!$R54))=FALSE(),IF(ISERR(FIND(CONCATENATE(G$4,"++"),NieStac!$R54))=FALSE(),IF(ISERR(FIND(CONCATENATE(G$4,"+++"),NieStac!$R54))=FALSE(),"+++","++"),"+")," ")," ")</f>
        <v xml:space="preserve"> </v>
      </c>
      <c r="H47" s="204" t="str">
        <f>IF(ISERR(FIND(H$4,NieStac!$R54))=FALSE(),IF(ISERR(FIND(CONCATENATE(H$4,"+"),NieStac!$R54))=FALSE(),IF(ISERR(FIND(CONCATENATE(H$4,"++"),NieStac!$R54))=FALSE(),IF(ISERR(FIND(CONCATENATE(H$4,"+++"),NieStac!$R54))=FALSE(),"+++","++"),"+")," ")," ")</f>
        <v xml:space="preserve"> </v>
      </c>
      <c r="I47" s="204" t="str">
        <f>IF(ISERR(FIND(I$4,NieStac!$R54))=FALSE(),IF(ISERR(FIND(CONCATENATE(I$4,"+"),NieStac!$R54))=FALSE(),IF(ISERR(FIND(CONCATENATE(I$4,"++"),NieStac!$R54))=FALSE(),IF(ISERR(FIND(CONCATENATE(I$4,"+++"),NieStac!$R54))=FALSE(),"+++","++"),"+")," ")," ")</f>
        <v xml:space="preserve"> </v>
      </c>
      <c r="J47" s="204" t="str">
        <f>IF(ISERR(FIND(J$4,NieStac!$R54))=FALSE(),IF(ISERR(FIND(CONCATENATE(J$4,"+"),NieStac!$R54))=FALSE(),IF(ISERR(FIND(CONCATENATE(J$4,"++"),NieStac!$R54))=FALSE(),IF(ISERR(FIND(CONCATENATE(J$4,"+++"),NieStac!$R54))=FALSE(),"+++","++"),"+")," ")," ")</f>
        <v xml:space="preserve"> </v>
      </c>
      <c r="K47" s="204" t="str">
        <f>IF(ISERR(FIND(K$4,NieStac!$R54))=FALSE(),IF(ISERR(FIND(CONCATENATE(K$4,"+"),NieStac!$R54))=FALSE(),IF(ISERR(FIND(CONCATENATE(K$4,"++"),NieStac!$R54))=FALSE(),IF(ISERR(FIND(CONCATENATE(K$4,"+++"),NieStac!$R54))=FALSE(),"+++","++"),"+")," ")," ")</f>
        <v xml:space="preserve"> </v>
      </c>
      <c r="L47" s="204" t="str">
        <f>IF(ISERR(FIND(L$4,NieStac!$R54))=FALSE(),IF(ISERR(FIND(CONCATENATE(L$4,"+"),NieStac!$R54))=FALSE(),IF(ISERR(FIND(CONCATENATE(L$4,"++"),NieStac!$R54))=FALSE(),IF(ISERR(FIND(CONCATENATE(L$4,"+++"),NieStac!$R54))=FALSE(),"+++","++"),"+")," ")," ")</f>
        <v xml:space="preserve"> </v>
      </c>
      <c r="M47" s="204" t="str">
        <f>IF(ISERR(FIND(M$4,NieStac!$R54))=FALSE(),IF(ISERR(FIND(CONCATENATE(M$4,"+"),NieStac!$R54))=FALSE(),IF(ISERR(FIND(CONCATENATE(M$4,"++"),NieStac!$R54))=FALSE(),IF(ISERR(FIND(CONCATENATE(M$4,"+++"),NieStac!$R54))=FALSE(),"+++","++"),"+")," ")," ")</f>
        <v xml:space="preserve"> </v>
      </c>
      <c r="N47" s="204" t="str">
        <f>IF(ISERR(FIND(N$4,NieStac!$R54))=FALSE(),IF(ISERR(FIND(CONCATENATE(N$4,"+"),NieStac!$R54))=FALSE(),IF(ISERR(FIND(CONCATENATE(N$4,"++"),NieStac!$R54))=FALSE(),IF(ISERR(FIND(CONCATENATE(N$4,"+++"),NieStac!$R54))=FALSE(),"+++","++"),"+")," ")," ")</f>
        <v xml:space="preserve"> </v>
      </c>
      <c r="O47" s="204" t="str">
        <f>IF(ISERR(FIND(O$4,NieStac!$R54))=FALSE(),IF(ISERR(FIND(CONCATENATE(O$4,"+"),NieStac!$R54))=FALSE(),IF(ISERR(FIND(CONCATENATE(O$4,"++"),NieStac!$R54))=FALSE(),IF(ISERR(FIND(CONCATENATE(O$4,"+++"),NieStac!$R54))=FALSE(),"+++","++"),"+")," ")," ")</f>
        <v xml:space="preserve"> </v>
      </c>
      <c r="P47" s="204" t="str">
        <f>IF(ISERR(FIND(P$4,NieStac!$R54))=FALSE(),IF(ISERR(FIND(CONCATENATE(P$4,"+"),NieStac!$R54))=FALSE(),IF(ISERR(FIND(CONCATENATE(P$4,"++"),NieStac!$R54))=FALSE(),IF(ISERR(FIND(CONCATENATE(P$4,"+++"),NieStac!$R54))=FALSE(),"+++","++"),"+")," ")," ")</f>
        <v xml:space="preserve"> </v>
      </c>
      <c r="Q47" s="204" t="str">
        <f>IF(ISERR(FIND(Q$4,NieStac!$R54))=FALSE(),IF(ISERR(FIND(CONCATENATE(Q$4,"+"),NieStac!$R54))=FALSE(),IF(ISERR(FIND(CONCATENATE(Q$4,"++"),NieStac!$R54))=FALSE(),IF(ISERR(FIND(CONCATENATE(Q$4,"+++"),NieStac!$R54))=FALSE(),"+++","++"),"+")," ")," ")</f>
        <v xml:space="preserve"> </v>
      </c>
      <c r="R47" s="204" t="str">
        <f>IF(ISERR(FIND(R$4,NieStac!$R54))=FALSE(),IF(ISERR(FIND(CONCATENATE(R$4,"+"),NieStac!$R54))=FALSE(),IF(ISERR(FIND(CONCATENATE(R$4,"++"),NieStac!$R54))=FALSE(),IF(ISERR(FIND(CONCATENATE(R$4,"+++"),NieStac!$R54))=FALSE(),"+++","++"),"+")," ")," ")</f>
        <v xml:space="preserve"> </v>
      </c>
      <c r="S47" s="204" t="str">
        <f>IF(ISERR(FIND(S$4,NieStac!$R54))=FALSE(),IF(ISERR(FIND(CONCATENATE(S$4,"+"),NieStac!$R54))=FALSE(),IF(ISERR(FIND(CONCATENATE(S$4,"++"),NieStac!$R54))=FALSE(),IF(ISERR(FIND(CONCATENATE(S$4,"+++"),NieStac!$R54))=FALSE(),"+++","++"),"+")," ")," ")</f>
        <v xml:space="preserve"> </v>
      </c>
      <c r="T47" s="206" t="str">
        <f>NieStac!C54</f>
        <v>Semestr 4:</v>
      </c>
      <c r="U47" s="204" t="str">
        <f>IF(ISERR(FIND(U$4,NieStac!$S54))=FALSE(),IF(ISERR(FIND(CONCATENATE(U$4,"+"),NieStac!$S54))=FALSE(),IF(ISERR(FIND(CONCATENATE(U$4,"++"),NieStac!$S54))=FALSE(),IF(ISERR(FIND(CONCATENATE(U$4,"+++"),NieStac!$S54))=FALSE(),"+++","++"),"+")," ")," ")</f>
        <v xml:space="preserve"> </v>
      </c>
      <c r="V47" s="204" t="str">
        <f>IF(ISERR(FIND(V$4,NieStac!$S54))=FALSE(),IF(ISERR(FIND(CONCATENATE(V$4,"+"),NieStac!$S54))=FALSE(),IF(ISERR(FIND(CONCATENATE(V$4,"++"),NieStac!$S54))=FALSE(),IF(ISERR(FIND(CONCATENATE(V$4,"+++"),NieStac!$S54))=FALSE(),"+++","++"),"+")," ")," ")</f>
        <v xml:space="preserve"> </v>
      </c>
      <c r="W47" s="204" t="str">
        <f>IF(ISERR(FIND(W$4,NieStac!$S54))=FALSE(),IF(ISERR(FIND(CONCATENATE(W$4,"+"),NieStac!$S54))=FALSE(),IF(ISERR(FIND(CONCATENATE(W$4,"++"),NieStac!$S54))=FALSE(),IF(ISERR(FIND(CONCATENATE(W$4,"+++"),NieStac!$S54))=FALSE(),"+++","++"),"+")," ")," ")</f>
        <v xml:space="preserve"> </v>
      </c>
      <c r="X47" s="204" t="str">
        <f>IF(ISERR(FIND(X$4,NieStac!$S54))=FALSE(),IF(ISERR(FIND(CONCATENATE(X$4,"+"),NieStac!$S54))=FALSE(),IF(ISERR(FIND(CONCATENATE(X$4,"++"),NieStac!$S54))=FALSE(),IF(ISERR(FIND(CONCATENATE(X$4,"+++"),NieStac!$S54))=FALSE(),"+++","++"),"+")," ")," ")</f>
        <v xml:space="preserve"> </v>
      </c>
      <c r="Y47" s="204" t="str">
        <f>IF(ISERR(FIND(Y$4,NieStac!$S54))=FALSE(),IF(ISERR(FIND(CONCATENATE(Y$4,"+"),NieStac!$S54))=FALSE(),IF(ISERR(FIND(CONCATENATE(Y$4,"++"),NieStac!$S54))=FALSE(),IF(ISERR(FIND(CONCATENATE(Y$4,"+++"),NieStac!$S54))=FALSE(),"+++","++"),"+")," ")," ")</f>
        <v xml:space="preserve"> </v>
      </c>
      <c r="Z47" s="204" t="str">
        <f>IF(ISERR(FIND(Z$4,NieStac!$S54))=FALSE(),IF(ISERR(FIND(CONCATENATE(Z$4,"+"),NieStac!$S54))=FALSE(),IF(ISERR(FIND(CONCATENATE(Z$4,"++"),NieStac!$S54))=FALSE(),IF(ISERR(FIND(CONCATENATE(Z$4,"+++"),NieStac!$S54))=FALSE(),"+++","++"),"+")," ")," ")</f>
        <v xml:space="preserve"> </v>
      </c>
      <c r="AA47" s="204" t="str">
        <f>IF(ISERR(FIND(AA$4,NieStac!$S54))=FALSE(),IF(ISERR(FIND(CONCATENATE(AA$4,"+"),NieStac!$S54))=FALSE(),IF(ISERR(FIND(CONCATENATE(AA$4,"++"),NieStac!$S54))=FALSE(),IF(ISERR(FIND(CONCATENATE(AA$4,"+++"),NieStac!$S54))=FALSE(),"+++","++"),"+")," ")," ")</f>
        <v xml:space="preserve"> </v>
      </c>
      <c r="AB47" s="204" t="str">
        <f>IF(ISERR(FIND(AB$4,NieStac!$S54))=FALSE(),IF(ISERR(FIND(CONCATENATE(AB$4,"+"),NieStac!$S54))=FALSE(),IF(ISERR(FIND(CONCATENATE(AB$4,"++"),NieStac!$S54))=FALSE(),IF(ISERR(FIND(CONCATENATE(AB$4,"+++"),NieStac!$S54))=FALSE(),"+++","++"),"+")," ")," ")</f>
        <v xml:space="preserve"> </v>
      </c>
      <c r="AC47" s="204" t="str">
        <f>IF(ISERR(FIND(AC$4,NieStac!$S54))=FALSE(),IF(ISERR(FIND(CONCATENATE(AC$4,"+"),NieStac!$S54))=FALSE(),IF(ISERR(FIND(CONCATENATE(AC$4,"++"),NieStac!$S54))=FALSE(),IF(ISERR(FIND(CONCATENATE(AC$4,"+++"),NieStac!$S54))=FALSE(),"+++","++"),"+")," ")," ")</f>
        <v xml:space="preserve"> </v>
      </c>
      <c r="AD47" s="204" t="str">
        <f>IF(ISERR(FIND(AD$4,NieStac!$S54))=FALSE(),IF(ISERR(FIND(CONCATENATE(AD$4,"+"),NieStac!$S54))=FALSE(),IF(ISERR(FIND(CONCATENATE(AD$4,"++"),NieStac!$S54))=FALSE(),IF(ISERR(FIND(CONCATENATE(AD$4,"+++"),NieStac!$S54))=FALSE(),"+++","++"),"+")," ")," ")</f>
        <v xml:space="preserve"> </v>
      </c>
      <c r="AE47" s="204" t="str">
        <f>IF(ISERR(FIND(AE$4,NieStac!$S54))=FALSE(),IF(ISERR(FIND(CONCATENATE(AE$4,"+"),NieStac!$S54))=FALSE(),IF(ISERR(FIND(CONCATENATE(AE$4,"++"),NieStac!$S54))=FALSE(),IF(ISERR(FIND(CONCATENATE(AE$4,"+++"),NieStac!$S54))=FALSE(),"+++","++"),"+")," ")," ")</f>
        <v xml:space="preserve"> </v>
      </c>
      <c r="AF47" s="204" t="str">
        <f>IF(ISERR(FIND(AF$4,NieStac!$S54))=FALSE(),IF(ISERR(FIND(CONCATENATE(AF$4,"+"),NieStac!$S54))=FALSE(),IF(ISERR(FIND(CONCATENATE(AF$4,"++"),NieStac!$S54))=FALSE(),IF(ISERR(FIND(CONCATENATE(AF$4,"+++"),NieStac!$S54))=FALSE(),"+++","++"),"+")," ")," ")</f>
        <v xml:space="preserve"> </v>
      </c>
      <c r="AG47" s="204" t="str">
        <f>IF(ISERR(FIND(AG$4,NieStac!$S54))=FALSE(),IF(ISERR(FIND(CONCATENATE(AG$4,"+"),NieStac!$S54))=FALSE(),IF(ISERR(FIND(CONCATENATE(AG$4,"++"),NieStac!$S54))=FALSE(),IF(ISERR(FIND(CONCATENATE(AG$4,"+++"),NieStac!$S54))=FALSE(),"+++","++"),"+")," ")," ")</f>
        <v xml:space="preserve"> </v>
      </c>
      <c r="AH47" s="204" t="str">
        <f>IF(ISERR(FIND(AH$4,NieStac!$S54))=FALSE(),IF(ISERR(FIND(CONCATENATE(AH$4,"+"),NieStac!$S54))=FALSE(),IF(ISERR(FIND(CONCATENATE(AH$4,"++"),NieStac!$S54))=FALSE(),IF(ISERR(FIND(CONCATENATE(AH$4,"+++"),NieStac!$S54))=FALSE(),"+++","++"),"+")," ")," ")</f>
        <v xml:space="preserve"> </v>
      </c>
      <c r="AI47" s="204" t="str">
        <f>IF(ISERR(FIND(AI$4,NieStac!$S54))=FALSE(),IF(ISERR(FIND(CONCATENATE(AI$4,"+"),NieStac!$S54))=FALSE(),IF(ISERR(FIND(CONCATENATE(AI$4,"++"),NieStac!$S54))=FALSE(),IF(ISERR(FIND(CONCATENATE(AI$4,"+++"),NieStac!$S54))=FALSE(),"+++","++"),"+")," ")," ")</f>
        <v xml:space="preserve"> </v>
      </c>
      <c r="AJ47" s="204" t="str">
        <f>IF(ISERR(FIND(AJ$4,NieStac!$S54))=FALSE(),IF(ISERR(FIND(CONCATENATE(AJ$4,"+"),NieStac!$S54))=FALSE(),IF(ISERR(FIND(CONCATENATE(AJ$4,"++"),NieStac!$S54))=FALSE(),IF(ISERR(FIND(CONCATENATE(AJ$4,"+++"),NieStac!$S54))=FALSE(),"+++","++"),"+")," ")," ")</f>
        <v xml:space="preserve"> </v>
      </c>
      <c r="AK47" s="204" t="str">
        <f>IF(ISERR(FIND(AK$4,NieStac!$S54))=FALSE(),IF(ISERR(FIND(CONCATENATE(AK$4,"+"),NieStac!$S54))=FALSE(),IF(ISERR(FIND(CONCATENATE(AK$4,"++"),NieStac!$S54))=FALSE(),IF(ISERR(FIND(CONCATENATE(AK$4,"+++"),NieStac!$S54))=FALSE(),"+++","++"),"+")," ")," ")</f>
        <v xml:space="preserve"> </v>
      </c>
      <c r="AL47" s="204" t="str">
        <f>IF(ISERR(FIND(AL$4,NieStac!$S54))=FALSE(),IF(ISERR(FIND(CONCATENATE(AL$4,"+"),NieStac!$S54))=FALSE(),IF(ISERR(FIND(CONCATENATE(AL$4,"++"),NieStac!$S54))=FALSE(),IF(ISERR(FIND(CONCATENATE(AL$4,"+++"),NieStac!$S54))=FALSE(),"+++","++"),"+")," ")," ")</f>
        <v xml:space="preserve"> </v>
      </c>
      <c r="AM47" s="204" t="str">
        <f>IF(ISERR(FIND(AM$4,NieStac!$S54))=FALSE(),IF(ISERR(FIND(CONCATENATE(AM$4,"+"),NieStac!$S54))=FALSE(),IF(ISERR(FIND(CONCATENATE(AM$4,"++"),NieStac!$S54))=FALSE(),IF(ISERR(FIND(CONCATENATE(AM$4,"+++"),NieStac!$S54))=FALSE(),"+++","++"),"+")," ")," ")</f>
        <v xml:space="preserve"> </v>
      </c>
      <c r="AN47" s="204" t="str">
        <f>IF(ISERR(FIND(AN$4,NieStac!$S54))=FALSE(),IF(ISERR(FIND(CONCATENATE(AN$4,"+"),NieStac!$S54))=FALSE(),IF(ISERR(FIND(CONCATENATE(AN$4,"++"),NieStac!$S54))=FALSE(),IF(ISERR(FIND(CONCATENATE(AN$4,"+++"),NieStac!$S54))=FALSE(),"+++","++"),"+")," ")," ")</f>
        <v xml:space="preserve"> </v>
      </c>
      <c r="AO47" s="204" t="str">
        <f>IF(ISERR(FIND(AO$4,NieStac!$S54))=FALSE(),IF(ISERR(FIND(CONCATENATE(AO$4,"+"),NieStac!$S54))=FALSE(),IF(ISERR(FIND(CONCATENATE(AO$4,"++"),NieStac!$S54))=FALSE(),IF(ISERR(FIND(CONCATENATE(AO$4,"+++"),NieStac!$S54))=FALSE(),"+++","++"),"+")," ")," ")</f>
        <v xml:space="preserve"> </v>
      </c>
      <c r="AP47" s="204" t="str">
        <f>IF(ISERR(FIND(AP$4,NieStac!$S54))=FALSE(),IF(ISERR(FIND(CONCATENATE(AP$4,"+"),NieStac!$S54))=FALSE(),IF(ISERR(FIND(CONCATENATE(AP$4,"++"),NieStac!$S54))=FALSE(),IF(ISERR(FIND(CONCATENATE(AP$4,"+++"),NieStac!$S54))=FALSE(),"+++","++"),"+")," ")," ")</f>
        <v xml:space="preserve"> </v>
      </c>
      <c r="AQ47" s="204" t="str">
        <f>IF(ISERR(FIND(AQ$4,NieStac!$S54))=FALSE(),IF(ISERR(FIND(CONCATENATE(AQ$4,"+"),NieStac!$S54))=FALSE(),IF(ISERR(FIND(CONCATENATE(AQ$4,"++"),NieStac!$S54))=FALSE(),IF(ISERR(FIND(CONCATENATE(AQ$4,"+++"),NieStac!$S54))=FALSE(),"+++","++"),"+")," ")," ")</f>
        <v xml:space="preserve"> </v>
      </c>
      <c r="AR47" s="204" t="str">
        <f>IF(ISERR(FIND(AR$4,NieStac!$S54))=FALSE(),IF(ISERR(FIND(CONCATENATE(AR$4,"+"),NieStac!$S54))=FALSE(),IF(ISERR(FIND(CONCATENATE(AR$4,"++"),NieStac!$S54))=FALSE(),IF(ISERR(FIND(CONCATENATE(AR$4,"+++"),NieStac!$S54))=FALSE(),"+++","++"),"+")," ")," ")</f>
        <v xml:space="preserve"> </v>
      </c>
      <c r="AS47" s="204" t="str">
        <f>IF(ISERR(FIND(AS$4,NieStac!$S54))=FALSE(),IF(ISERR(FIND(CONCATENATE(AS$4,"+"),NieStac!$S54))=FALSE(),IF(ISERR(FIND(CONCATENATE(AS$4,"++"),NieStac!$S54))=FALSE(),IF(ISERR(FIND(CONCATENATE(AS$4,"+++"),NieStac!$S54))=FALSE(),"+++","++"),"+")," ")," ")</f>
        <v xml:space="preserve"> </v>
      </c>
      <c r="AT47" s="204" t="str">
        <f>IF(ISERR(FIND(AT$4,NieStac!$S54))=FALSE(),IF(ISERR(FIND(CONCATENATE(AT$4,"+"),NieStac!$S54))=FALSE(),IF(ISERR(FIND(CONCATENATE(AT$4,"++"),NieStac!$S54))=FALSE(),IF(ISERR(FIND(CONCATENATE(AT$4,"+++"),NieStac!$S54))=FALSE(),"+++","++"),"+")," ")," ")</f>
        <v xml:space="preserve"> </v>
      </c>
      <c r="AU47" s="204" t="str">
        <f>IF(ISERR(FIND(AU$4,NieStac!$S54))=FALSE(),IF(ISERR(FIND(CONCATENATE(AU$4,"+"),NieStac!$S54))=FALSE(),IF(ISERR(FIND(CONCATENATE(AU$4,"++"),NieStac!$S54))=FALSE(),IF(ISERR(FIND(CONCATENATE(AU$4,"+++"),NieStac!$S54))=FALSE(),"+++","++"),"+")," ")," ")</f>
        <v xml:space="preserve"> </v>
      </c>
      <c r="AV47" s="206" t="str">
        <f>NieStac!C54</f>
        <v>Semestr 4:</v>
      </c>
      <c r="AW47" s="204" t="str">
        <f>IF(ISERR(FIND(AW$4,NieStac!$T54))=FALSE(),IF(ISERR(FIND(CONCATENATE(AW$4,"+"),NieStac!$T54))=FALSE(),IF(ISERR(FIND(CONCATENATE(AW$4,"++"),NieStac!$T54))=FALSE(),IF(ISERR(FIND(CONCATENATE(AW$4,"+++"),NieStac!$T54))=FALSE(),"+++","++"),"+")," ")," ")</f>
        <v xml:space="preserve"> </v>
      </c>
      <c r="AX47" s="204" t="str">
        <f>IF(ISERR(FIND(AX$4,NieStac!$T54))=FALSE(),IF(ISERR(FIND(CONCATENATE(AX$4,"+"),NieStac!$T54))=FALSE(),IF(ISERR(FIND(CONCATENATE(AX$4,"++"),NieStac!$T54))=FALSE(),IF(ISERR(FIND(CONCATENATE(AX$4,"+++"),NieStac!$T54))=FALSE(),"+++","++"),"+")," ")," ")</f>
        <v xml:space="preserve"> </v>
      </c>
      <c r="AY47" s="204" t="str">
        <f>IF(ISERR(FIND(AY$4,NieStac!$T54))=FALSE(),IF(ISERR(FIND(CONCATENATE(AY$4,"+"),NieStac!$T54))=FALSE(),IF(ISERR(FIND(CONCATENATE(AY$4,"++"),NieStac!$T54))=FALSE(),IF(ISERR(FIND(CONCATENATE(AY$4,"+++"),NieStac!$T54))=FALSE(),"+++","++"),"+")," ")," ")</f>
        <v xml:space="preserve"> </v>
      </c>
      <c r="AZ47" s="204" t="str">
        <f>IF(ISERR(FIND(AZ$4,NieStac!$T54))=FALSE(),IF(ISERR(FIND(CONCATENATE(AZ$4,"+"),NieStac!$T54))=FALSE(),IF(ISERR(FIND(CONCATENATE(AZ$4,"++"),NieStac!$T54))=FALSE(),IF(ISERR(FIND(CONCATENATE(AZ$4,"+++"),NieStac!$T54))=FALSE(),"+++","++"),"+")," ")," ")</f>
        <v xml:space="preserve"> </v>
      </c>
      <c r="BA47" s="204" t="str">
        <f>IF(ISERR(FIND(BA$4,NieStac!$T54))=FALSE(),IF(ISERR(FIND(CONCATENATE(BA$4,"+"),NieStac!$T54))=FALSE(),IF(ISERR(FIND(CONCATENATE(BA$4,"++"),NieStac!$T54))=FALSE(),IF(ISERR(FIND(CONCATENATE(BA$4,"+++"),NieStac!$T54))=FALSE(),"+++","++"),"+")," ")," ")</f>
        <v xml:space="preserve"> </v>
      </c>
      <c r="BB47" s="204" t="str">
        <f>IF(ISERR(FIND(BB$4,NieStac!$T54))=FALSE(),IF(ISERR(FIND(CONCATENATE(BB$4,"+"),NieStac!$T54))=FALSE(),IF(ISERR(FIND(CONCATENATE(BB$4,"++"),NieStac!$T54))=FALSE(),IF(ISERR(FIND(CONCATENATE(BB$4,"+++"),NieStac!$T54))=FALSE(),"+++","++"),"+")," ")," ")</f>
        <v xml:space="preserve"> </v>
      </c>
      <c r="BC47" s="204"/>
      <c r="BD47" s="204"/>
      <c r="BE47" s="204"/>
    </row>
    <row r="48" spans="1:57" ht="12.75" customHeight="1">
      <c r="A48" s="203" t="str">
        <f>NieStac!C56</f>
        <v>Przedmiot społeczno-humanistyczny 2: 
Organizacja i finansowanie badań naukowych oraz prac badawczo-rozwojowych</v>
      </c>
      <c r="B48" s="204" t="str">
        <f>IF(ISERR(FIND(B$4,NieStac!$R56))=FALSE(),IF(ISERR(FIND(CONCATENATE(B$4,"+"),NieStac!$R56))=FALSE(),IF(ISERR(FIND(CONCATENATE(B$4,"++"),NieStac!$R56))=FALSE(),IF(ISERR(FIND(CONCATENATE(B$4,"+++"),NieStac!$R56))=FALSE(),"+++","++"),"+")," ")," ")</f>
        <v xml:space="preserve"> </v>
      </c>
      <c r="C48" s="204" t="str">
        <f>IF(ISERR(FIND(C$4,NieStac!$R56))=FALSE(),IF(ISERR(FIND(CONCATENATE(C$4,"+"),NieStac!$R56))=FALSE(),IF(ISERR(FIND(CONCATENATE(C$4,"++"),NieStac!$R56))=FALSE(),IF(ISERR(FIND(CONCATENATE(C$4,"+++"),NieStac!$R56))=FALSE(),"+++","++"),"+")," ")," ")</f>
        <v xml:space="preserve"> </v>
      </c>
      <c r="D48" s="204" t="str">
        <f>IF(ISERR(FIND(D$4,NieStac!$R56))=FALSE(),IF(ISERR(FIND(CONCATENATE(D$4,"+"),NieStac!$R56))=FALSE(),IF(ISERR(FIND(CONCATENATE(D$4,"++"),NieStac!$R56))=FALSE(),IF(ISERR(FIND(CONCATENATE(D$4,"+++"),NieStac!$R56))=FALSE(),"+++","++"),"+")," ")," ")</f>
        <v xml:space="preserve"> </v>
      </c>
      <c r="E48" s="204" t="str">
        <f>IF(ISERR(FIND(E$4,NieStac!$R56))=FALSE(),IF(ISERR(FIND(CONCATENATE(E$4,"+"),NieStac!$R56))=FALSE(),IF(ISERR(FIND(CONCATENATE(E$4,"++"),NieStac!$R56))=FALSE(),IF(ISERR(FIND(CONCATENATE(E$4,"+++"),NieStac!$R56))=FALSE(),"+++","++"),"+")," ")," ")</f>
        <v xml:space="preserve"> </v>
      </c>
      <c r="F48" s="204" t="str">
        <f>IF(ISERR(FIND(F$4,NieStac!$R56))=FALSE(),IF(ISERR(FIND(CONCATENATE(F$4,"+"),NieStac!$R56))=FALSE(),IF(ISERR(FIND(CONCATENATE(F$4,"++"),NieStac!$R56))=FALSE(),IF(ISERR(FIND(CONCATENATE(F$4,"+++"),NieStac!$R56))=FALSE(),"+++","++"),"+")," ")," ")</f>
        <v xml:space="preserve"> </v>
      </c>
      <c r="G48" s="204" t="str">
        <f>IF(ISERR(FIND(G$4,NieStac!$R56))=FALSE(),IF(ISERR(FIND(CONCATENATE(G$4,"+"),NieStac!$R56))=FALSE(),IF(ISERR(FIND(CONCATENATE(G$4,"++"),NieStac!$R56))=FALSE(),IF(ISERR(FIND(CONCATENATE(G$4,"+++"),NieStac!$R56))=FALSE(),"+++","++"),"+")," ")," ")</f>
        <v xml:space="preserve"> </v>
      </c>
      <c r="H48" s="204" t="str">
        <f>IF(ISERR(FIND(H$4,NieStac!$R56))=FALSE(),IF(ISERR(FIND(CONCATENATE(H$4,"+"),NieStac!$R56))=FALSE(),IF(ISERR(FIND(CONCATENATE(H$4,"++"),NieStac!$R56))=FALSE(),IF(ISERR(FIND(CONCATENATE(H$4,"+++"),NieStac!$R56))=FALSE(),"+++","++"),"+")," ")," ")</f>
        <v xml:space="preserve"> </v>
      </c>
      <c r="I48" s="204" t="str">
        <f>IF(ISERR(FIND(I$4,NieStac!$R56))=FALSE(),IF(ISERR(FIND(CONCATENATE(I$4,"+"),NieStac!$R56))=FALSE(),IF(ISERR(FIND(CONCATENATE(I$4,"++"),NieStac!$R56))=FALSE(),IF(ISERR(FIND(CONCATENATE(I$4,"+++"),NieStac!$R56))=FALSE(),"+++","++"),"+")," ")," ")</f>
        <v xml:space="preserve"> </v>
      </c>
      <c r="J48" s="204" t="str">
        <f>IF(ISERR(FIND(J$4,NieStac!$R56))=FALSE(),IF(ISERR(FIND(CONCATENATE(J$4,"+"),NieStac!$R56))=FALSE(),IF(ISERR(FIND(CONCATENATE(J$4,"++"),NieStac!$R56))=FALSE(),IF(ISERR(FIND(CONCATENATE(J$4,"+++"),NieStac!$R56))=FALSE(),"+++","++"),"+")," ")," ")</f>
        <v xml:space="preserve"> </v>
      </c>
      <c r="K48" s="204" t="str">
        <f>IF(ISERR(FIND(K$4,NieStac!$R56))=FALSE(),IF(ISERR(FIND(CONCATENATE(K$4,"+"),NieStac!$R56))=FALSE(),IF(ISERR(FIND(CONCATENATE(K$4,"++"),NieStac!$R56))=FALSE(),IF(ISERR(FIND(CONCATENATE(K$4,"+++"),NieStac!$R56))=FALSE(),"+++","++"),"+")," ")," ")</f>
        <v xml:space="preserve"> </v>
      </c>
      <c r="L48" s="204" t="str">
        <f>IF(ISERR(FIND(L$4,NieStac!$R56))=FALSE(),IF(ISERR(FIND(CONCATENATE(L$4,"+"),NieStac!$R56))=FALSE(),IF(ISERR(FIND(CONCATENATE(L$4,"++"),NieStac!$R56))=FALSE(),IF(ISERR(FIND(CONCATENATE(L$4,"+++"),NieStac!$R56))=FALSE(),"+++","++"),"+")," ")," ")</f>
        <v xml:space="preserve"> </v>
      </c>
      <c r="M48" s="204" t="str">
        <f>IF(ISERR(FIND(M$4,NieStac!$R56))=FALSE(),IF(ISERR(FIND(CONCATENATE(M$4,"+"),NieStac!$R56))=FALSE(),IF(ISERR(FIND(CONCATENATE(M$4,"++"),NieStac!$R56))=FALSE(),IF(ISERR(FIND(CONCATENATE(M$4,"+++"),NieStac!$R56))=FALSE(),"+++","++"),"+")," ")," ")</f>
        <v xml:space="preserve"> </v>
      </c>
      <c r="N48" s="204" t="str">
        <f>IF(ISERR(FIND(N$4,NieStac!$R56))=FALSE(),IF(ISERR(FIND(CONCATENATE(N$4,"+"),NieStac!$R56))=FALSE(),IF(ISERR(FIND(CONCATENATE(N$4,"++"),NieStac!$R56))=FALSE(),IF(ISERR(FIND(CONCATENATE(N$4,"+++"),NieStac!$R56))=FALSE(),"+++","++"),"+")," ")," ")</f>
        <v xml:space="preserve"> </v>
      </c>
      <c r="O48" s="204" t="str">
        <f>IF(ISERR(FIND(O$4,NieStac!$R56))=FALSE(),IF(ISERR(FIND(CONCATENATE(O$4,"+"),NieStac!$R56))=FALSE(),IF(ISERR(FIND(CONCATENATE(O$4,"++"),NieStac!$R56))=FALSE(),IF(ISERR(FIND(CONCATENATE(O$4,"+++"),NieStac!$R56))=FALSE(),"+++","++"),"+")," ")," ")</f>
        <v>+</v>
      </c>
      <c r="P48" s="204" t="str">
        <f>IF(ISERR(FIND(P$4,NieStac!$R56))=FALSE(),IF(ISERR(FIND(CONCATENATE(P$4,"+"),NieStac!$R56))=FALSE(),IF(ISERR(FIND(CONCATENATE(P$4,"++"),NieStac!$R56))=FALSE(),IF(ISERR(FIND(CONCATENATE(P$4,"+++"),NieStac!$R56))=FALSE(),"+++","++"),"+")," ")," ")</f>
        <v>+</v>
      </c>
      <c r="Q48" s="204" t="str">
        <f>IF(ISERR(FIND(Q$4,NieStac!$R56))=FALSE(),IF(ISERR(FIND(CONCATENATE(Q$4,"+"),NieStac!$R56))=FALSE(),IF(ISERR(FIND(CONCATENATE(Q$4,"++"),NieStac!$R56))=FALSE(),IF(ISERR(FIND(CONCATENATE(Q$4,"+++"),NieStac!$R56))=FALSE(),"+++","++"),"+")," ")," ")</f>
        <v xml:space="preserve"> </v>
      </c>
      <c r="R48" s="204" t="str">
        <f>IF(ISERR(FIND(R$4,NieStac!$R56))=FALSE(),IF(ISERR(FIND(CONCATENATE(R$4,"+"),NieStac!$R56))=FALSE(),IF(ISERR(FIND(CONCATENATE(R$4,"++"),NieStac!$R56))=FALSE(),IF(ISERR(FIND(CONCATENATE(R$4,"+++"),NieStac!$R56))=FALSE(),"+++","++"),"+")," ")," ")</f>
        <v xml:space="preserve"> </v>
      </c>
      <c r="S48" s="204" t="str">
        <f>IF(ISERR(FIND(S$4,NieStac!$R56))=FALSE(),IF(ISERR(FIND(CONCATENATE(S$4,"+"),NieStac!$R56))=FALSE(),IF(ISERR(FIND(CONCATENATE(S$4,"++"),NieStac!$R56))=FALSE(),IF(ISERR(FIND(CONCATENATE(S$4,"+++"),NieStac!$R56))=FALSE(),"+++","++"),"+")," ")," ")</f>
        <v xml:space="preserve"> </v>
      </c>
      <c r="T48" s="205" t="str">
        <f>NieStac!C56</f>
        <v>Przedmiot społeczno-humanistyczny 2: 
Organizacja i finansowanie badań naukowych oraz prac badawczo-rozwojowych</v>
      </c>
      <c r="U48" s="204" t="str">
        <f>IF(ISERR(FIND(U$4,NieStac!$S56))=FALSE(),IF(ISERR(FIND(CONCATENATE(U$4,"+"),NieStac!$S56))=FALSE(),IF(ISERR(FIND(CONCATENATE(U$4,"++"),NieStac!$S56))=FALSE(),IF(ISERR(FIND(CONCATENATE(U$4,"+++"),NieStac!$S56))=FALSE(),"+++","++"),"+")," ")," ")</f>
        <v xml:space="preserve"> </v>
      </c>
      <c r="V48" s="204" t="str">
        <f>IF(ISERR(FIND(V$4,NieStac!$S56))=FALSE(),IF(ISERR(FIND(CONCATENATE(V$4,"+"),NieStac!$S56))=FALSE(),IF(ISERR(FIND(CONCATENATE(V$4,"++"),NieStac!$S56))=FALSE(),IF(ISERR(FIND(CONCATENATE(V$4,"+++"),NieStac!$S56))=FALSE(),"+++","++"),"+")," ")," ")</f>
        <v xml:space="preserve"> </v>
      </c>
      <c r="W48" s="204" t="str">
        <f>IF(ISERR(FIND(W$4,NieStac!$S56))=FALSE(),IF(ISERR(FIND(CONCATENATE(W$4,"+"),NieStac!$S56))=FALSE(),IF(ISERR(FIND(CONCATENATE(W$4,"++"),NieStac!$S56))=FALSE(),IF(ISERR(FIND(CONCATENATE(W$4,"+++"),NieStac!$S56))=FALSE(),"+++","++"),"+")," ")," ")</f>
        <v xml:space="preserve"> </v>
      </c>
      <c r="X48" s="204" t="str">
        <f>IF(ISERR(FIND(X$4,NieStac!$S56))=FALSE(),IF(ISERR(FIND(CONCATENATE(X$4,"+"),NieStac!$S56))=FALSE(),IF(ISERR(FIND(CONCATENATE(X$4,"++"),NieStac!$S56))=FALSE(),IF(ISERR(FIND(CONCATENATE(X$4,"+++"),NieStac!$S56))=FALSE(),"+++","++"),"+")," ")," ")</f>
        <v xml:space="preserve"> </v>
      </c>
      <c r="Y48" s="204" t="str">
        <f>IF(ISERR(FIND(Y$4,NieStac!$S56))=FALSE(),IF(ISERR(FIND(CONCATENATE(Y$4,"+"),NieStac!$S56))=FALSE(),IF(ISERR(FIND(CONCATENATE(Y$4,"++"),NieStac!$S56))=FALSE(),IF(ISERR(FIND(CONCATENATE(Y$4,"+++"),NieStac!$S56))=FALSE(),"+++","++"),"+")," ")," ")</f>
        <v xml:space="preserve"> </v>
      </c>
      <c r="Z48" s="204" t="str">
        <f>IF(ISERR(FIND(Z$4,NieStac!$S56))=FALSE(),IF(ISERR(FIND(CONCATENATE(Z$4,"+"),NieStac!$S56))=FALSE(),IF(ISERR(FIND(CONCATENATE(Z$4,"++"),NieStac!$S56))=FALSE(),IF(ISERR(FIND(CONCATENATE(Z$4,"+++"),NieStac!$S56))=FALSE(),"+++","++"),"+")," ")," ")</f>
        <v xml:space="preserve"> </v>
      </c>
      <c r="AA48" s="204" t="str">
        <f>IF(ISERR(FIND(AA$4,NieStac!$S56))=FALSE(),IF(ISERR(FIND(CONCATENATE(AA$4,"+"),NieStac!$S56))=FALSE(),IF(ISERR(FIND(CONCATENATE(AA$4,"++"),NieStac!$S56))=FALSE(),IF(ISERR(FIND(CONCATENATE(AA$4,"+++"),NieStac!$S56))=FALSE(),"+++","++"),"+")," ")," ")</f>
        <v>+</v>
      </c>
      <c r="AB48" s="204" t="str">
        <f>IF(ISERR(FIND(AB$4,NieStac!$S56))=FALSE(),IF(ISERR(FIND(CONCATENATE(AB$4,"+"),NieStac!$S56))=FALSE(),IF(ISERR(FIND(CONCATENATE(AB$4,"++"),NieStac!$S56))=FALSE(),IF(ISERR(FIND(CONCATENATE(AB$4,"+++"),NieStac!$S56))=FALSE(),"+++","++"),"+")," ")," ")</f>
        <v xml:space="preserve"> </v>
      </c>
      <c r="AC48" s="204" t="str">
        <f>IF(ISERR(FIND(AC$4,NieStac!$S56))=FALSE(),IF(ISERR(FIND(CONCATENATE(AC$4,"+"),NieStac!$S56))=FALSE(),IF(ISERR(FIND(CONCATENATE(AC$4,"++"),NieStac!$S56))=FALSE(),IF(ISERR(FIND(CONCATENATE(AC$4,"+++"),NieStac!$S56))=FALSE(),"+++","++"),"+")," ")," ")</f>
        <v xml:space="preserve"> </v>
      </c>
      <c r="AD48" s="204" t="str">
        <f>IF(ISERR(FIND(AD$4,NieStac!$S56))=FALSE(),IF(ISERR(FIND(CONCATENATE(AD$4,"+"),NieStac!$S56))=FALSE(),IF(ISERR(FIND(CONCATENATE(AD$4,"++"),NieStac!$S56))=FALSE(),IF(ISERR(FIND(CONCATENATE(AD$4,"+++"),NieStac!$S56))=FALSE(),"+++","++"),"+")," ")," ")</f>
        <v xml:space="preserve"> </v>
      </c>
      <c r="AE48" s="204" t="str">
        <f>IF(ISERR(FIND(AE$4,NieStac!$S56))=FALSE(),IF(ISERR(FIND(CONCATENATE(AE$4,"+"),NieStac!$S56))=FALSE(),IF(ISERR(FIND(CONCATENATE(AE$4,"++"),NieStac!$S56))=FALSE(),IF(ISERR(FIND(CONCATENATE(AE$4,"+++"),NieStac!$S56))=FALSE(),"+++","++"),"+")," ")," ")</f>
        <v xml:space="preserve"> </v>
      </c>
      <c r="AF48" s="204" t="str">
        <f>IF(ISERR(FIND(AF$4,NieStac!$S56))=FALSE(),IF(ISERR(FIND(CONCATENATE(AF$4,"+"),NieStac!$S56))=FALSE(),IF(ISERR(FIND(CONCATENATE(AF$4,"++"),NieStac!$S56))=FALSE(),IF(ISERR(FIND(CONCATENATE(AF$4,"+++"),NieStac!$S56))=FALSE(),"+++","++"),"+")," ")," ")</f>
        <v xml:space="preserve"> </v>
      </c>
      <c r="AG48" s="204" t="str">
        <f>IF(ISERR(FIND(AG$4,NieStac!$S56))=FALSE(),IF(ISERR(FIND(CONCATENATE(AG$4,"+"),NieStac!$S56))=FALSE(),IF(ISERR(FIND(CONCATENATE(AG$4,"++"),NieStac!$S56))=FALSE(),IF(ISERR(FIND(CONCATENATE(AG$4,"+++"),NieStac!$S56))=FALSE(),"+++","++"),"+")," ")," ")</f>
        <v xml:space="preserve"> </v>
      </c>
      <c r="AH48" s="204" t="str">
        <f>IF(ISERR(FIND(AH$4,NieStac!$S56))=FALSE(),IF(ISERR(FIND(CONCATENATE(AH$4,"+"),NieStac!$S56))=FALSE(),IF(ISERR(FIND(CONCATENATE(AH$4,"++"),NieStac!$S56))=FALSE(),IF(ISERR(FIND(CONCATENATE(AH$4,"+++"),NieStac!$S56))=FALSE(),"+++","++"),"+")," ")," ")</f>
        <v xml:space="preserve"> </v>
      </c>
      <c r="AI48" s="204" t="str">
        <f>IF(ISERR(FIND(AI$4,NieStac!$S56))=FALSE(),IF(ISERR(FIND(CONCATENATE(AI$4,"+"),NieStac!$S56))=FALSE(),IF(ISERR(FIND(CONCATENATE(AI$4,"++"),NieStac!$S56))=FALSE(),IF(ISERR(FIND(CONCATENATE(AI$4,"+++"),NieStac!$S56))=FALSE(),"+++","++"),"+")," ")," ")</f>
        <v xml:space="preserve"> </v>
      </c>
      <c r="AJ48" s="204" t="str">
        <f>IF(ISERR(FIND(AJ$4,NieStac!$S56))=FALSE(),IF(ISERR(FIND(CONCATENATE(AJ$4,"+"),NieStac!$S56))=FALSE(),IF(ISERR(FIND(CONCATENATE(AJ$4,"++"),NieStac!$S56))=FALSE(),IF(ISERR(FIND(CONCATENATE(AJ$4,"+++"),NieStac!$S56))=FALSE(),"+++","++"),"+")," ")," ")</f>
        <v xml:space="preserve"> </v>
      </c>
      <c r="AK48" s="204" t="str">
        <f>IF(ISERR(FIND(AK$4,NieStac!$S56))=FALSE(),IF(ISERR(FIND(CONCATENATE(AK$4,"+"),NieStac!$S56))=FALSE(),IF(ISERR(FIND(CONCATENATE(AK$4,"++"),NieStac!$S56))=FALSE(),IF(ISERR(FIND(CONCATENATE(AK$4,"+++"),NieStac!$S56))=FALSE(),"+++","++"),"+")," ")," ")</f>
        <v xml:space="preserve"> </v>
      </c>
      <c r="AL48" s="204" t="str">
        <f>IF(ISERR(FIND(AL$4,NieStac!$S56))=FALSE(),IF(ISERR(FIND(CONCATENATE(AL$4,"+"),NieStac!$S56))=FALSE(),IF(ISERR(FIND(CONCATENATE(AL$4,"++"),NieStac!$S56))=FALSE(),IF(ISERR(FIND(CONCATENATE(AL$4,"+++"),NieStac!$S56))=FALSE(),"+++","++"),"+")," ")," ")</f>
        <v>+</v>
      </c>
      <c r="AM48" s="204" t="str">
        <f>IF(ISERR(FIND(AM$4,NieStac!$S56))=FALSE(),IF(ISERR(FIND(CONCATENATE(AM$4,"+"),NieStac!$S56))=FALSE(),IF(ISERR(FIND(CONCATENATE(AM$4,"++"),NieStac!$S56))=FALSE(),IF(ISERR(FIND(CONCATENATE(AM$4,"+++"),NieStac!$S56))=FALSE(),"+++","++"),"+")," ")," ")</f>
        <v xml:space="preserve"> </v>
      </c>
      <c r="AN48" s="204" t="str">
        <f>IF(ISERR(FIND(AN$4,NieStac!$S56))=FALSE(),IF(ISERR(FIND(CONCATENATE(AN$4,"+"),NieStac!$S56))=FALSE(),IF(ISERR(FIND(CONCATENATE(AN$4,"++"),NieStac!$S56))=FALSE(),IF(ISERR(FIND(CONCATENATE(AN$4,"+++"),NieStac!$S56))=FALSE(),"+++","++"),"+")," ")," ")</f>
        <v xml:space="preserve"> </v>
      </c>
      <c r="AO48" s="204" t="str">
        <f>IF(ISERR(FIND(AO$4,NieStac!$S56))=FALSE(),IF(ISERR(FIND(CONCATENATE(AO$4,"+"),NieStac!$S56))=FALSE(),IF(ISERR(FIND(CONCATENATE(AO$4,"++"),NieStac!$S56))=FALSE(),IF(ISERR(FIND(CONCATENATE(AO$4,"+++"),NieStac!$S56))=FALSE(),"+++","++"),"+")," ")," ")</f>
        <v xml:space="preserve"> </v>
      </c>
      <c r="AP48" s="204" t="str">
        <f>IF(ISERR(FIND(AP$4,NieStac!$S56))=FALSE(),IF(ISERR(FIND(CONCATENATE(AP$4,"+"),NieStac!$S56))=FALSE(),IF(ISERR(FIND(CONCATENATE(AP$4,"++"),NieStac!$S56))=FALSE(),IF(ISERR(FIND(CONCATENATE(AP$4,"+++"),NieStac!$S56))=FALSE(),"+++","++"),"+")," ")," ")</f>
        <v xml:space="preserve"> </v>
      </c>
      <c r="AQ48" s="204" t="str">
        <f>IF(ISERR(FIND(AQ$4,NieStac!$S56))=FALSE(),IF(ISERR(FIND(CONCATENATE(AQ$4,"+"),NieStac!$S56))=FALSE(),IF(ISERR(FIND(CONCATENATE(AQ$4,"++"),NieStac!$S56))=FALSE(),IF(ISERR(FIND(CONCATENATE(AQ$4,"+++"),NieStac!$S56))=FALSE(),"+++","++"),"+")," ")," ")</f>
        <v xml:space="preserve"> </v>
      </c>
      <c r="AR48" s="204" t="str">
        <f>IF(ISERR(FIND(AR$4,NieStac!$S56))=FALSE(),IF(ISERR(FIND(CONCATENATE(AR$4,"+"),NieStac!$S56))=FALSE(),IF(ISERR(FIND(CONCATENATE(AR$4,"++"),NieStac!$S56))=FALSE(),IF(ISERR(FIND(CONCATENATE(AR$4,"+++"),NieStac!$S56))=FALSE(),"+++","++"),"+")," ")," ")</f>
        <v>+</v>
      </c>
      <c r="AS48" s="204" t="str">
        <f>IF(ISERR(FIND(AS$4,NieStac!$S56))=FALSE(),IF(ISERR(FIND(CONCATENATE(AS$4,"+"),NieStac!$S56))=FALSE(),IF(ISERR(FIND(CONCATENATE(AS$4,"++"),NieStac!$S56))=FALSE(),IF(ISERR(FIND(CONCATENATE(AS$4,"+++"),NieStac!$S56))=FALSE(),"+++","++"),"+")," ")," ")</f>
        <v xml:space="preserve"> </v>
      </c>
      <c r="AT48" s="204" t="str">
        <f>IF(ISERR(FIND(AT$4,NieStac!$S56))=FALSE(),IF(ISERR(FIND(CONCATENATE(AT$4,"+"),NieStac!$S56))=FALSE(),IF(ISERR(FIND(CONCATENATE(AT$4,"++"),NieStac!$S56))=FALSE(),IF(ISERR(FIND(CONCATENATE(AT$4,"+++"),NieStac!$S56))=FALSE(),"+++","++"),"+")," ")," ")</f>
        <v xml:space="preserve"> </v>
      </c>
      <c r="AU48" s="204" t="str">
        <f>IF(ISERR(FIND(AU$4,NieStac!$S56))=FALSE(),IF(ISERR(FIND(CONCATENATE(AU$4,"+"),NieStac!$S56))=FALSE(),IF(ISERR(FIND(CONCATENATE(AU$4,"++"),NieStac!$S56))=FALSE(),IF(ISERR(FIND(CONCATENATE(AU$4,"+++"),NieStac!$S56))=FALSE(),"+++","++"),"+")," ")," ")</f>
        <v xml:space="preserve"> </v>
      </c>
      <c r="AV48" s="205" t="str">
        <f>NieStac!C56</f>
        <v>Przedmiot społeczno-humanistyczny 2: 
Organizacja i finansowanie badań naukowych oraz prac badawczo-rozwojowych</v>
      </c>
      <c r="AW48" s="204" t="str">
        <f>IF(ISERR(FIND(AW$4,NieStac!$T56))=FALSE(),IF(ISERR(FIND(CONCATENATE(AW$4,"+"),NieStac!$T56))=FALSE(),IF(ISERR(FIND(CONCATENATE(AW$4,"++"),NieStac!$T56))=FALSE(),IF(ISERR(FIND(CONCATENATE(AW$4,"+++"),NieStac!$T56))=FALSE(),"+++","++"),"+")," ")," ")</f>
        <v xml:space="preserve"> </v>
      </c>
      <c r="AX48" s="204" t="str">
        <f>IF(ISERR(FIND(AX$4,NieStac!$T56))=FALSE(),IF(ISERR(FIND(CONCATENATE(AX$4,"+"),NieStac!$T56))=FALSE(),IF(ISERR(FIND(CONCATENATE(AX$4,"++"),NieStac!$T56))=FALSE(),IF(ISERR(FIND(CONCATENATE(AX$4,"+++"),NieStac!$T56))=FALSE(),"+++","++"),"+")," ")," ")</f>
        <v xml:space="preserve"> </v>
      </c>
      <c r="AY48" s="204" t="str">
        <f>IF(ISERR(FIND(AY$4,NieStac!$T56))=FALSE(),IF(ISERR(FIND(CONCATENATE(AY$4,"+"),NieStac!$T56))=FALSE(),IF(ISERR(FIND(CONCATENATE(AY$4,"++"),NieStac!$T56))=FALSE(),IF(ISERR(FIND(CONCATENATE(AY$4,"+++"),NieStac!$T56))=FALSE(),"+++","++"),"+")," ")," ")</f>
        <v xml:space="preserve"> </v>
      </c>
      <c r="AZ48" s="204" t="str">
        <f>IF(ISERR(FIND(AZ$4,NieStac!$T56))=FALSE(),IF(ISERR(FIND(CONCATENATE(AZ$4,"+"),NieStac!$T56))=FALSE(),IF(ISERR(FIND(CONCATENATE(AZ$4,"++"),NieStac!$T56))=FALSE(),IF(ISERR(FIND(CONCATENATE(AZ$4,"+++"),NieStac!$T56))=FALSE(),"+++","++"),"+")," ")," ")</f>
        <v xml:space="preserve"> </v>
      </c>
      <c r="BA48" s="204" t="str">
        <f>IF(ISERR(FIND(BA$4,NieStac!$T56))=FALSE(),IF(ISERR(FIND(CONCATENATE(BA$4,"+"),NieStac!$T56))=FALSE(),IF(ISERR(FIND(CONCATENATE(BA$4,"++"),NieStac!$T56))=FALSE(),IF(ISERR(FIND(CONCATENATE(BA$4,"+++"),NieStac!$T56))=FALSE(),"+++","++"),"+")," ")," ")</f>
        <v>+</v>
      </c>
      <c r="BB48" s="204" t="str">
        <f>IF(ISERR(FIND(BB$4,NieStac!$T56))=FALSE(),IF(ISERR(FIND(CONCATENATE(BB$4,"+"),NieStac!$T56))=FALSE(),IF(ISERR(FIND(CONCATENATE(BB$4,"++"),NieStac!$T56))=FALSE(),IF(ISERR(FIND(CONCATENATE(BB$4,"+++"),NieStac!$T56))=FALSE(),"+++","++"),"+")," ")," ")</f>
        <v>+</v>
      </c>
      <c r="BC48" s="204"/>
      <c r="BD48" s="204"/>
      <c r="BE48" s="204"/>
    </row>
    <row r="49" spans="1:57" ht="12.75" customHeight="1">
      <c r="A49" s="203" t="str">
        <f>NieStac!C57</f>
        <v>Przygotowanie pracy magisterskiej</v>
      </c>
      <c r="B49" s="204" t="str">
        <f>IF(ISERR(FIND(B$4,NieStac!$R57))=FALSE(),IF(ISERR(FIND(CONCATENATE(B$4,"+"),NieStac!$R57))=FALSE(),IF(ISERR(FIND(CONCATENATE(B$4,"++"),NieStac!$R57))=FALSE(),IF(ISERR(FIND(CONCATENATE(B$4,"+++"),NieStac!$R57))=FALSE(),"+++","++"),"+")," ")," ")</f>
        <v xml:space="preserve"> </v>
      </c>
      <c r="C49" s="204" t="str">
        <f>IF(ISERR(FIND(C$4,NieStac!$R57))=FALSE(),IF(ISERR(FIND(CONCATENATE(C$4,"+"),NieStac!$R57))=FALSE(),IF(ISERR(FIND(CONCATENATE(C$4,"++"),NieStac!$R57))=FALSE(),IF(ISERR(FIND(CONCATENATE(C$4,"+++"),NieStac!$R57))=FALSE(),"+++","++"),"+")," ")," ")</f>
        <v xml:space="preserve"> </v>
      </c>
      <c r="D49" s="204" t="str">
        <f>IF(ISERR(FIND(D$4,NieStac!$R57))=FALSE(),IF(ISERR(FIND(CONCATENATE(D$4,"+"),NieStac!$R57))=FALSE(),IF(ISERR(FIND(CONCATENATE(D$4,"++"),NieStac!$R57))=FALSE(),IF(ISERR(FIND(CONCATENATE(D$4,"+++"),NieStac!$R57))=FALSE(),"+++","++"),"+")," ")," ")</f>
        <v xml:space="preserve"> </v>
      </c>
      <c r="E49" s="204" t="str">
        <f>IF(ISERR(FIND(E$4,NieStac!$R57))=FALSE(),IF(ISERR(FIND(CONCATENATE(E$4,"+"),NieStac!$R57))=FALSE(),IF(ISERR(FIND(CONCATENATE(E$4,"++"),NieStac!$R57))=FALSE(),IF(ISERR(FIND(CONCATENATE(E$4,"+++"),NieStac!$R57))=FALSE(),"+++","++"),"+")," ")," ")</f>
        <v xml:space="preserve"> </v>
      </c>
      <c r="F49" s="204" t="str">
        <f>IF(ISERR(FIND(F$4,NieStac!$R57))=FALSE(),IF(ISERR(FIND(CONCATENATE(F$4,"+"),NieStac!$R57))=FALSE(),IF(ISERR(FIND(CONCATENATE(F$4,"++"),NieStac!$R57))=FALSE(),IF(ISERR(FIND(CONCATENATE(F$4,"+++"),NieStac!$R57))=FALSE(),"+++","++"),"+")," ")," ")</f>
        <v xml:space="preserve"> </v>
      </c>
      <c r="G49" s="204" t="str">
        <f>IF(ISERR(FIND(G$4,NieStac!$R57))=FALSE(),IF(ISERR(FIND(CONCATENATE(G$4,"+"),NieStac!$R57))=FALSE(),IF(ISERR(FIND(CONCATENATE(G$4,"++"),NieStac!$R57))=FALSE(),IF(ISERR(FIND(CONCATENATE(G$4,"+++"),NieStac!$R57))=FALSE(),"+++","++"),"+")," ")," ")</f>
        <v xml:space="preserve"> </v>
      </c>
      <c r="H49" s="204" t="str">
        <f>IF(ISERR(FIND(H$4,NieStac!$R57))=FALSE(),IF(ISERR(FIND(CONCATENATE(H$4,"+"),NieStac!$R57))=FALSE(),IF(ISERR(FIND(CONCATENATE(H$4,"++"),NieStac!$R57))=FALSE(),IF(ISERR(FIND(CONCATENATE(H$4,"+++"),NieStac!$R57))=FALSE(),"+++","++"),"+")," ")," ")</f>
        <v xml:space="preserve"> </v>
      </c>
      <c r="I49" s="204" t="str">
        <f>IF(ISERR(FIND(I$4,NieStac!$R57))=FALSE(),IF(ISERR(FIND(CONCATENATE(I$4,"+"),NieStac!$R57))=FALSE(),IF(ISERR(FIND(CONCATENATE(I$4,"++"),NieStac!$R57))=FALSE(),IF(ISERR(FIND(CONCATENATE(I$4,"+++"),NieStac!$R57))=FALSE(),"+++","++"),"+")," ")," ")</f>
        <v xml:space="preserve"> </v>
      </c>
      <c r="J49" s="204" t="str">
        <f>IF(ISERR(FIND(J$4,NieStac!$R57))=FALSE(),IF(ISERR(FIND(CONCATENATE(J$4,"+"),NieStac!$R57))=FALSE(),IF(ISERR(FIND(CONCATENATE(J$4,"++"),NieStac!$R57))=FALSE(),IF(ISERR(FIND(CONCATENATE(J$4,"+++"),NieStac!$R57))=FALSE(),"+++","++"),"+")," ")," ")</f>
        <v xml:space="preserve"> </v>
      </c>
      <c r="K49" s="204" t="str">
        <f>IF(ISERR(FIND(K$4,NieStac!$R57))=FALSE(),IF(ISERR(FIND(CONCATENATE(K$4,"+"),NieStac!$R57))=FALSE(),IF(ISERR(FIND(CONCATENATE(K$4,"++"),NieStac!$R57))=FALSE(),IF(ISERR(FIND(CONCATENATE(K$4,"+++"),NieStac!$R57))=FALSE(),"+++","++"),"+")," ")," ")</f>
        <v>+</v>
      </c>
      <c r="L49" s="204" t="str">
        <f>IF(ISERR(FIND(L$4,NieStac!$R57))=FALSE(),IF(ISERR(FIND(CONCATENATE(L$4,"+"),NieStac!$R57))=FALSE(),IF(ISERR(FIND(CONCATENATE(L$4,"++"),NieStac!$R57))=FALSE(),IF(ISERR(FIND(CONCATENATE(L$4,"+++"),NieStac!$R57))=FALSE(),"+++","++"),"+")," ")," ")</f>
        <v xml:space="preserve"> </v>
      </c>
      <c r="M49" s="204" t="str">
        <f>IF(ISERR(FIND(M$4,NieStac!$R57))=FALSE(),IF(ISERR(FIND(CONCATENATE(M$4,"+"),NieStac!$R57))=FALSE(),IF(ISERR(FIND(CONCATENATE(M$4,"++"),NieStac!$R57))=FALSE(),IF(ISERR(FIND(CONCATENATE(M$4,"+++"),NieStac!$R57))=FALSE(),"+++","++"),"+")," ")," ")</f>
        <v>+++</v>
      </c>
      <c r="N49" s="204" t="str">
        <f>IF(ISERR(FIND(N$4,NieStac!$R57))=FALSE(),IF(ISERR(FIND(CONCATENATE(N$4,"+"),NieStac!$R57))=FALSE(),IF(ISERR(FIND(CONCATENATE(N$4,"++"),NieStac!$R57))=FALSE(),IF(ISERR(FIND(CONCATENATE(N$4,"+++"),NieStac!$R57))=FALSE(),"+++","++"),"+")," ")," ")</f>
        <v>++</v>
      </c>
      <c r="O49" s="204" t="str">
        <f>IF(ISERR(FIND(O$4,NieStac!$R57))=FALSE(),IF(ISERR(FIND(CONCATENATE(O$4,"+"),NieStac!$R57))=FALSE(),IF(ISERR(FIND(CONCATENATE(O$4,"++"),NieStac!$R57))=FALSE(),IF(ISERR(FIND(CONCATENATE(O$4,"+++"),NieStac!$R57))=FALSE(),"+++","++"),"+")," ")," ")</f>
        <v xml:space="preserve"> </v>
      </c>
      <c r="P49" s="204" t="str">
        <f>IF(ISERR(FIND(P$4,NieStac!$R57))=FALSE(),IF(ISERR(FIND(CONCATENATE(P$4,"+"),NieStac!$R57))=FALSE(),IF(ISERR(FIND(CONCATENATE(P$4,"++"),NieStac!$R57))=FALSE(),IF(ISERR(FIND(CONCATENATE(P$4,"+++"),NieStac!$R57))=FALSE(),"+++","++"),"+")," ")," ")</f>
        <v>+</v>
      </c>
      <c r="Q49" s="204" t="str">
        <f>IF(ISERR(FIND(Q$4,NieStac!$R57))=FALSE(),IF(ISERR(FIND(CONCATENATE(Q$4,"+"),NieStac!$R57))=FALSE(),IF(ISERR(FIND(CONCATENATE(Q$4,"++"),NieStac!$R57))=FALSE(),IF(ISERR(FIND(CONCATENATE(Q$4,"+++"),NieStac!$R57))=FALSE(),"+++","++"),"+")," ")," ")</f>
        <v>+++</v>
      </c>
      <c r="R49" s="204" t="str">
        <f>IF(ISERR(FIND(R$4,NieStac!$R57))=FALSE(),IF(ISERR(FIND(CONCATENATE(R$4,"+"),NieStac!$R57))=FALSE(),IF(ISERR(FIND(CONCATENATE(R$4,"++"),NieStac!$R57))=FALSE(),IF(ISERR(FIND(CONCATENATE(R$4,"+++"),NieStac!$R57))=FALSE(),"+++","++"),"+")," ")," ")</f>
        <v xml:space="preserve"> </v>
      </c>
      <c r="S49" s="204" t="str">
        <f>IF(ISERR(FIND(S$4,NieStac!$R57))=FALSE(),IF(ISERR(FIND(CONCATENATE(S$4,"+"),NieStac!$R57))=FALSE(),IF(ISERR(FIND(CONCATENATE(S$4,"++"),NieStac!$R57))=FALSE(),IF(ISERR(FIND(CONCATENATE(S$4,"+++"),NieStac!$R57))=FALSE(),"+++","++"),"+")," ")," ")</f>
        <v xml:space="preserve"> </v>
      </c>
      <c r="T49" s="205" t="str">
        <f>NieStac!C57</f>
        <v>Przygotowanie pracy magisterskiej</v>
      </c>
      <c r="U49" s="204" t="str">
        <f>IF(ISERR(FIND(U$4,NieStac!$S57))=FALSE(),IF(ISERR(FIND(CONCATENATE(U$4,"+"),NieStac!$S57))=FALSE(),IF(ISERR(FIND(CONCATENATE(U$4,"++"),NieStac!$S57))=FALSE(),IF(ISERR(FIND(CONCATENATE(U$4,"+++"),NieStac!$S57))=FALSE(),"+++","++"),"+")," ")," ")</f>
        <v>+++</v>
      </c>
      <c r="V49" s="204" t="str">
        <f>IF(ISERR(FIND(V$4,NieStac!$S57))=FALSE(),IF(ISERR(FIND(CONCATENATE(V$4,"+"),NieStac!$S57))=FALSE(),IF(ISERR(FIND(CONCATENATE(V$4,"++"),NieStac!$S57))=FALSE(),IF(ISERR(FIND(CONCATENATE(V$4,"+++"),NieStac!$S57))=FALSE(),"+++","++"),"+")," ")," ")</f>
        <v>+</v>
      </c>
      <c r="W49" s="204" t="str">
        <f>IF(ISERR(FIND(W$4,NieStac!$S57))=FALSE(),IF(ISERR(FIND(CONCATENATE(W$4,"+"),NieStac!$S57))=FALSE(),IF(ISERR(FIND(CONCATENATE(W$4,"++"),NieStac!$S57))=FALSE(),IF(ISERR(FIND(CONCATENATE(W$4,"+++"),NieStac!$S57))=FALSE(),"+++","++"),"+")," ")," ")</f>
        <v xml:space="preserve"> </v>
      </c>
      <c r="X49" s="204" t="str">
        <f>IF(ISERR(FIND(X$4,NieStac!$S57))=FALSE(),IF(ISERR(FIND(CONCATENATE(X$4,"+"),NieStac!$S57))=FALSE(),IF(ISERR(FIND(CONCATENATE(X$4,"++"),NieStac!$S57))=FALSE(),IF(ISERR(FIND(CONCATENATE(X$4,"+++"),NieStac!$S57))=FALSE(),"+++","++"),"+")," ")," ")</f>
        <v>++</v>
      </c>
      <c r="Y49" s="204" t="str">
        <f>IF(ISERR(FIND(Y$4,NieStac!$S57))=FALSE(),IF(ISERR(FIND(CONCATENATE(Y$4,"+"),NieStac!$S57))=FALSE(),IF(ISERR(FIND(CONCATENATE(Y$4,"++"),NieStac!$S57))=FALSE(),IF(ISERR(FIND(CONCATENATE(Y$4,"+++"),NieStac!$S57))=FALSE(),"+++","++"),"+")," ")," ")</f>
        <v xml:space="preserve"> </v>
      </c>
      <c r="Z49" s="204" t="str">
        <f>IF(ISERR(FIND(Z$4,NieStac!$S57))=FALSE(),IF(ISERR(FIND(CONCATENATE(Z$4,"+"),NieStac!$S57))=FALSE(),IF(ISERR(FIND(CONCATENATE(Z$4,"++"),NieStac!$S57))=FALSE(),IF(ISERR(FIND(CONCATENATE(Z$4,"+++"),NieStac!$S57))=FALSE(),"+++","++"),"+")," ")," ")</f>
        <v>+</v>
      </c>
      <c r="AA49" s="204" t="str">
        <f>IF(ISERR(FIND(AA$4,NieStac!$S57))=FALSE(),IF(ISERR(FIND(CONCATENATE(AA$4,"+"),NieStac!$S57))=FALSE(),IF(ISERR(FIND(CONCATENATE(AA$4,"++"),NieStac!$S57))=FALSE(),IF(ISERR(FIND(CONCATENATE(AA$4,"+++"),NieStac!$S57))=FALSE(),"+++","++"),"+")," ")," ")</f>
        <v xml:space="preserve"> </v>
      </c>
      <c r="AB49" s="204" t="str">
        <f>IF(ISERR(FIND(AB$4,NieStac!$S57))=FALSE(),IF(ISERR(FIND(CONCATENATE(AB$4,"+"),NieStac!$S57))=FALSE(),IF(ISERR(FIND(CONCATENATE(AB$4,"++"),NieStac!$S57))=FALSE(),IF(ISERR(FIND(CONCATENATE(AB$4,"+++"),NieStac!$S57))=FALSE(),"+++","++"),"+")," ")," ")</f>
        <v xml:space="preserve"> </v>
      </c>
      <c r="AC49" s="204" t="str">
        <f>IF(ISERR(FIND(AC$4,NieStac!$S57))=FALSE(),IF(ISERR(FIND(CONCATENATE(AC$4,"+"),NieStac!$S57))=FALSE(),IF(ISERR(FIND(CONCATENATE(AC$4,"++"),NieStac!$S57))=FALSE(),IF(ISERR(FIND(CONCATENATE(AC$4,"+++"),NieStac!$S57))=FALSE(),"+++","++"),"+")," ")," ")</f>
        <v>++</v>
      </c>
      <c r="AD49" s="204" t="str">
        <f>IF(ISERR(FIND(AD$4,NieStac!$S57))=FALSE(),IF(ISERR(FIND(CONCATENATE(AD$4,"+"),NieStac!$S57))=FALSE(),IF(ISERR(FIND(CONCATENATE(AD$4,"++"),NieStac!$S57))=FALSE(),IF(ISERR(FIND(CONCATENATE(AD$4,"+++"),NieStac!$S57))=FALSE(),"+++","++"),"+")," ")," ")</f>
        <v xml:space="preserve"> </v>
      </c>
      <c r="AE49" s="204" t="str">
        <f>IF(ISERR(FIND(AE$4,NieStac!$S57))=FALSE(),IF(ISERR(FIND(CONCATENATE(AE$4,"+"),NieStac!$S57))=FALSE(),IF(ISERR(FIND(CONCATENATE(AE$4,"++"),NieStac!$S57))=FALSE(),IF(ISERR(FIND(CONCATENATE(AE$4,"+++"),NieStac!$S57))=FALSE(),"+++","++"),"+")," ")," ")</f>
        <v xml:space="preserve"> </v>
      </c>
      <c r="AF49" s="204" t="str">
        <f>IF(ISERR(FIND(AF$4,NieStac!$S57))=FALSE(),IF(ISERR(FIND(CONCATENATE(AF$4,"+"),NieStac!$S57))=FALSE(),IF(ISERR(FIND(CONCATENATE(AF$4,"++"),NieStac!$S57))=FALSE(),IF(ISERR(FIND(CONCATENATE(AF$4,"+++"),NieStac!$S57))=FALSE(),"+++","++"),"+")," ")," ")</f>
        <v xml:space="preserve"> </v>
      </c>
      <c r="AG49" s="204" t="str">
        <f>IF(ISERR(FIND(AG$4,NieStac!$S57))=FALSE(),IF(ISERR(FIND(CONCATENATE(AG$4,"+"),NieStac!$S57))=FALSE(),IF(ISERR(FIND(CONCATENATE(AG$4,"++"),NieStac!$S57))=FALSE(),IF(ISERR(FIND(CONCATENATE(AG$4,"+++"),NieStac!$S57))=FALSE(),"+++","++"),"+")," ")," ")</f>
        <v xml:space="preserve"> </v>
      </c>
      <c r="AH49" s="204" t="str">
        <f>IF(ISERR(FIND(AH$4,NieStac!$S57))=FALSE(),IF(ISERR(FIND(CONCATENATE(AH$4,"+"),NieStac!$S57))=FALSE(),IF(ISERR(FIND(CONCATENATE(AH$4,"++"),NieStac!$S57))=FALSE(),IF(ISERR(FIND(CONCATENATE(AH$4,"+++"),NieStac!$S57))=FALSE(),"+++","++"),"+")," ")," ")</f>
        <v xml:space="preserve"> </v>
      </c>
      <c r="AI49" s="204" t="str">
        <f>IF(ISERR(FIND(AI$4,NieStac!$S57))=FALSE(),IF(ISERR(FIND(CONCATENATE(AI$4,"+"),NieStac!$S57))=FALSE(),IF(ISERR(FIND(CONCATENATE(AI$4,"++"),NieStac!$S57))=FALSE(),IF(ISERR(FIND(CONCATENATE(AI$4,"+++"),NieStac!$S57))=FALSE(),"+++","++"),"+")," ")," ")</f>
        <v>+++</v>
      </c>
      <c r="AJ49" s="204" t="str">
        <f>IF(ISERR(FIND(AJ$4,NieStac!$S57))=FALSE(),IF(ISERR(FIND(CONCATENATE(AJ$4,"+"),NieStac!$S57))=FALSE(),IF(ISERR(FIND(CONCATENATE(AJ$4,"++"),NieStac!$S57))=FALSE(),IF(ISERR(FIND(CONCATENATE(AJ$4,"+++"),NieStac!$S57))=FALSE(),"+++","++"),"+")," ")," ")</f>
        <v>+++</v>
      </c>
      <c r="AK49" s="204" t="str">
        <f>IF(ISERR(FIND(AK$4,NieStac!$S57))=FALSE(),IF(ISERR(FIND(CONCATENATE(AK$4,"+"),NieStac!$S57))=FALSE(),IF(ISERR(FIND(CONCATENATE(AK$4,"++"),NieStac!$S57))=FALSE(),IF(ISERR(FIND(CONCATENATE(AK$4,"+++"),NieStac!$S57))=FALSE(),"+++","++"),"+")," ")," ")</f>
        <v xml:space="preserve"> </v>
      </c>
      <c r="AL49" s="204" t="str">
        <f>IF(ISERR(FIND(AL$4,NieStac!$S57))=FALSE(),IF(ISERR(FIND(CONCATENATE(AL$4,"+"),NieStac!$S57))=FALSE(),IF(ISERR(FIND(CONCATENATE(AL$4,"++"),NieStac!$S57))=FALSE(),IF(ISERR(FIND(CONCATENATE(AL$4,"+++"),NieStac!$S57))=FALSE(),"+++","++"),"+")," ")," ")</f>
        <v xml:space="preserve"> </v>
      </c>
      <c r="AM49" s="204" t="str">
        <f>IF(ISERR(FIND(AM$4,NieStac!$S57))=FALSE(),IF(ISERR(FIND(CONCATENATE(AM$4,"+"),NieStac!$S57))=FALSE(),IF(ISERR(FIND(CONCATENATE(AM$4,"++"),NieStac!$S57))=FALSE(),IF(ISERR(FIND(CONCATENATE(AM$4,"+++"),NieStac!$S57))=FALSE(),"+++","++"),"+")," ")," ")</f>
        <v xml:space="preserve"> </v>
      </c>
      <c r="AN49" s="204" t="str">
        <f>IF(ISERR(FIND(AN$4,NieStac!$S57))=FALSE(),IF(ISERR(FIND(CONCATENATE(AN$4,"+"),NieStac!$S57))=FALSE(),IF(ISERR(FIND(CONCATENATE(AN$4,"++"),NieStac!$S57))=FALSE(),IF(ISERR(FIND(CONCATENATE(AN$4,"+++"),NieStac!$S57))=FALSE(),"+++","++"),"+")," ")," ")</f>
        <v>+++</v>
      </c>
      <c r="AO49" s="204" t="str">
        <f>IF(ISERR(FIND(AO$4,NieStac!$S57))=FALSE(),IF(ISERR(FIND(CONCATENATE(AO$4,"+"),NieStac!$S57))=FALSE(),IF(ISERR(FIND(CONCATENATE(AO$4,"++"),NieStac!$S57))=FALSE(),IF(ISERR(FIND(CONCATENATE(AO$4,"+++"),NieStac!$S57))=FALSE(),"+++","++"),"+")," ")," ")</f>
        <v>+++</v>
      </c>
      <c r="AP49" s="204" t="str">
        <f>IF(ISERR(FIND(AP$4,NieStac!$S57))=FALSE(),IF(ISERR(FIND(CONCATENATE(AP$4,"+"),NieStac!$S57))=FALSE(),IF(ISERR(FIND(CONCATENATE(AP$4,"++"),NieStac!$S57))=FALSE(),IF(ISERR(FIND(CONCATENATE(AP$4,"+++"),NieStac!$S57))=FALSE(),"+++","++"),"+")," ")," ")</f>
        <v>++</v>
      </c>
      <c r="AQ49" s="204" t="str">
        <f>IF(ISERR(FIND(AQ$4,NieStac!$S57))=FALSE(),IF(ISERR(FIND(CONCATENATE(AQ$4,"+"),NieStac!$S57))=FALSE(),IF(ISERR(FIND(CONCATENATE(AQ$4,"++"),NieStac!$S57))=FALSE(),IF(ISERR(FIND(CONCATENATE(AQ$4,"+++"),NieStac!$S57))=FALSE(),"+++","++"),"+")," ")," ")</f>
        <v>++</v>
      </c>
      <c r="AR49" s="204" t="str">
        <f>IF(ISERR(FIND(AR$4,NieStac!$S57))=FALSE(),IF(ISERR(FIND(CONCATENATE(AR$4,"+"),NieStac!$S57))=FALSE(),IF(ISERR(FIND(CONCATENATE(AR$4,"++"),NieStac!$S57))=FALSE(),IF(ISERR(FIND(CONCATENATE(AR$4,"+++"),NieStac!$S57))=FALSE(),"+++","++"),"+")," ")," ")</f>
        <v xml:space="preserve"> </v>
      </c>
      <c r="AS49" s="204" t="str">
        <f>IF(ISERR(FIND(AS$4,NieStac!$S57))=FALSE(),IF(ISERR(FIND(CONCATENATE(AS$4,"+"),NieStac!$S57))=FALSE(),IF(ISERR(FIND(CONCATENATE(AS$4,"++"),NieStac!$S57))=FALSE(),IF(ISERR(FIND(CONCATENATE(AS$4,"+++"),NieStac!$S57))=FALSE(),"+++","++"),"+")," ")," ")</f>
        <v xml:space="preserve"> </v>
      </c>
      <c r="AT49" s="204" t="str">
        <f>IF(ISERR(FIND(AT$4,NieStac!$S57))=FALSE(),IF(ISERR(FIND(CONCATENATE(AT$4,"+"),NieStac!$S57))=FALSE(),IF(ISERR(FIND(CONCATENATE(AT$4,"++"),NieStac!$S57))=FALSE(),IF(ISERR(FIND(CONCATENATE(AT$4,"+++"),NieStac!$S57))=FALSE(),"+++","++"),"+")," ")," ")</f>
        <v xml:space="preserve"> </v>
      </c>
      <c r="AU49" s="204" t="str">
        <f>IF(ISERR(FIND(AU$4,NieStac!$S57))=FALSE(),IF(ISERR(FIND(CONCATENATE(AU$4,"+"),NieStac!$S57))=FALSE(),IF(ISERR(FIND(CONCATENATE(AU$4,"++"),NieStac!$S57))=FALSE(),IF(ISERR(FIND(CONCATENATE(AU$4,"+++"),NieStac!$S57))=FALSE(),"+++","++"),"+")," ")," ")</f>
        <v xml:space="preserve"> </v>
      </c>
      <c r="AV49" s="205" t="str">
        <f>NieStac!C57</f>
        <v>Przygotowanie pracy magisterskiej</v>
      </c>
      <c r="AW49" s="204" t="str">
        <f>IF(ISERR(FIND(AW$4,NieStac!$T57))=FALSE(),IF(ISERR(FIND(CONCATENATE(AW$4,"+"),NieStac!$T57))=FALSE(),IF(ISERR(FIND(CONCATENATE(AW$4,"++"),NieStac!$T57))=FALSE(),IF(ISERR(FIND(CONCATENATE(AW$4,"+++"),NieStac!$T57))=FALSE(),"+++","++"),"+")," ")," ")</f>
        <v>+</v>
      </c>
      <c r="AX49" s="204" t="str">
        <f>IF(ISERR(FIND(AX$4,NieStac!$T57))=FALSE(),IF(ISERR(FIND(CONCATENATE(AX$4,"+"),NieStac!$T57))=FALSE(),IF(ISERR(FIND(CONCATENATE(AX$4,"++"),NieStac!$T57))=FALSE(),IF(ISERR(FIND(CONCATENATE(AX$4,"+++"),NieStac!$T57))=FALSE(),"+++","++"),"+")," ")," ")</f>
        <v>+</v>
      </c>
      <c r="AY49" s="204" t="str">
        <f>IF(ISERR(FIND(AY$4,NieStac!$T57))=FALSE(),IF(ISERR(FIND(CONCATENATE(AY$4,"+"),NieStac!$T57))=FALSE(),IF(ISERR(FIND(CONCATENATE(AY$4,"++"),NieStac!$T57))=FALSE(),IF(ISERR(FIND(CONCATENATE(AY$4,"+++"),NieStac!$T57))=FALSE(),"+++","++"),"+")," ")," ")</f>
        <v xml:space="preserve"> </v>
      </c>
      <c r="AZ49" s="204" t="str">
        <f>IF(ISERR(FIND(AZ$4,NieStac!$T57))=FALSE(),IF(ISERR(FIND(CONCATENATE(AZ$4,"+"),NieStac!$T57))=FALSE(),IF(ISERR(FIND(CONCATENATE(AZ$4,"++"),NieStac!$T57))=FALSE(),IF(ISERR(FIND(CONCATENATE(AZ$4,"+++"),NieStac!$T57))=FALSE(),"+++","++"),"+")," ")," ")</f>
        <v>++</v>
      </c>
      <c r="BA49" s="204" t="str">
        <f>IF(ISERR(FIND(BA$4,NieStac!$T57))=FALSE(),IF(ISERR(FIND(CONCATENATE(BA$4,"+"),NieStac!$T57))=FALSE(),IF(ISERR(FIND(CONCATENATE(BA$4,"++"),NieStac!$T57))=FALSE(),IF(ISERR(FIND(CONCATENATE(BA$4,"+++"),NieStac!$T57))=FALSE(),"+++","++"),"+")," ")," ")</f>
        <v xml:space="preserve"> </v>
      </c>
      <c r="BB49" s="204" t="str">
        <f>IF(ISERR(FIND(BB$4,NieStac!$T57))=FALSE(),IF(ISERR(FIND(CONCATENATE(BB$4,"+"),NieStac!$T57))=FALSE(),IF(ISERR(FIND(CONCATENATE(BB$4,"++"),NieStac!$T57))=FALSE(),IF(ISERR(FIND(CONCATENATE(BB$4,"+++"),NieStac!$T57))=FALSE(),"+++","++"),"+")," ")," ")</f>
        <v>+</v>
      </c>
      <c r="BC49" s="204"/>
      <c r="BD49" s="204"/>
      <c r="BE49" s="204"/>
    </row>
    <row r="50" spans="1:57" ht="12.75" customHeight="1">
      <c r="A50" s="203" t="str">
        <f>NieStac!C58</f>
        <v>Seminarium dyplomowe</v>
      </c>
      <c r="B50" s="204" t="str">
        <f>IF(ISERR(FIND(B$4,NieStac!$R58))=FALSE(),IF(ISERR(FIND(CONCATENATE(B$4,"+"),NieStac!$R58))=FALSE(),IF(ISERR(FIND(CONCATENATE(B$4,"++"),NieStac!$R58))=FALSE(),IF(ISERR(FIND(CONCATENATE(B$4,"+++"),NieStac!$R58))=FALSE(),"+++","++"),"+")," ")," ")</f>
        <v xml:space="preserve"> </v>
      </c>
      <c r="C50" s="204" t="str">
        <f>IF(ISERR(FIND(C$4,NieStac!$R58))=FALSE(),IF(ISERR(FIND(CONCATENATE(C$4,"+"),NieStac!$R58))=FALSE(),IF(ISERR(FIND(CONCATENATE(C$4,"++"),NieStac!$R58))=FALSE(),IF(ISERR(FIND(CONCATENATE(C$4,"+++"),NieStac!$R58))=FALSE(),"+++","++"),"+")," ")," ")</f>
        <v xml:space="preserve"> </v>
      </c>
      <c r="D50" s="204" t="str">
        <f>IF(ISERR(FIND(D$4,NieStac!$R58))=FALSE(),IF(ISERR(FIND(CONCATENATE(D$4,"+"),NieStac!$R58))=FALSE(),IF(ISERR(FIND(CONCATENATE(D$4,"++"),NieStac!$R58))=FALSE(),IF(ISERR(FIND(CONCATENATE(D$4,"+++"),NieStac!$R58))=FALSE(),"+++","++"),"+")," ")," ")</f>
        <v xml:space="preserve"> </v>
      </c>
      <c r="E50" s="204" t="str">
        <f>IF(ISERR(FIND(E$4,NieStac!$R58))=FALSE(),IF(ISERR(FIND(CONCATENATE(E$4,"+"),NieStac!$R58))=FALSE(),IF(ISERR(FIND(CONCATENATE(E$4,"++"),NieStac!$R58))=FALSE(),IF(ISERR(FIND(CONCATENATE(E$4,"+++"),NieStac!$R58))=FALSE(),"+++","++"),"+")," ")," ")</f>
        <v xml:space="preserve"> </v>
      </c>
      <c r="F50" s="204" t="str">
        <f>IF(ISERR(FIND(F$4,NieStac!$R58))=FALSE(),IF(ISERR(FIND(CONCATENATE(F$4,"+"),NieStac!$R58))=FALSE(),IF(ISERR(FIND(CONCATENATE(F$4,"++"),NieStac!$R58))=FALSE(),IF(ISERR(FIND(CONCATENATE(F$4,"+++"),NieStac!$R58))=FALSE(),"+++","++"),"+")," ")," ")</f>
        <v xml:space="preserve"> </v>
      </c>
      <c r="G50" s="204" t="str">
        <f>IF(ISERR(FIND(G$4,NieStac!$R58))=FALSE(),IF(ISERR(FIND(CONCATENATE(G$4,"+"),NieStac!$R58))=FALSE(),IF(ISERR(FIND(CONCATENATE(G$4,"++"),NieStac!$R58))=FALSE(),IF(ISERR(FIND(CONCATENATE(G$4,"+++"),NieStac!$R58))=FALSE(),"+++","++"),"+")," ")," ")</f>
        <v xml:space="preserve"> </v>
      </c>
      <c r="H50" s="204" t="str">
        <f>IF(ISERR(FIND(H$4,NieStac!$R58))=FALSE(),IF(ISERR(FIND(CONCATENATE(H$4,"+"),NieStac!$R58))=FALSE(),IF(ISERR(FIND(CONCATENATE(H$4,"++"),NieStac!$R58))=FALSE(),IF(ISERR(FIND(CONCATENATE(H$4,"+++"),NieStac!$R58))=FALSE(),"+++","++"),"+")," ")," ")</f>
        <v xml:space="preserve"> </v>
      </c>
      <c r="I50" s="204" t="str">
        <f>IF(ISERR(FIND(I$4,NieStac!$R58))=FALSE(),IF(ISERR(FIND(CONCATENATE(I$4,"+"),NieStac!$R58))=FALSE(),IF(ISERR(FIND(CONCATENATE(I$4,"++"),NieStac!$R58))=FALSE(),IF(ISERR(FIND(CONCATENATE(I$4,"+++"),NieStac!$R58))=FALSE(),"+++","++"),"+")," ")," ")</f>
        <v xml:space="preserve"> </v>
      </c>
      <c r="J50" s="204" t="str">
        <f>IF(ISERR(FIND(J$4,NieStac!$R58))=FALSE(),IF(ISERR(FIND(CONCATENATE(J$4,"+"),NieStac!$R58))=FALSE(),IF(ISERR(FIND(CONCATENATE(J$4,"++"),NieStac!$R58))=FALSE(),IF(ISERR(FIND(CONCATENATE(J$4,"+++"),NieStac!$R58))=FALSE(),"+++","++"),"+")," ")," ")</f>
        <v xml:space="preserve"> </v>
      </c>
      <c r="K50" s="204" t="str">
        <f>IF(ISERR(FIND(K$4,NieStac!$R58))=FALSE(),IF(ISERR(FIND(CONCATENATE(K$4,"+"),NieStac!$R58))=FALSE(),IF(ISERR(FIND(CONCATENATE(K$4,"++"),NieStac!$R58))=FALSE(),IF(ISERR(FIND(CONCATENATE(K$4,"+++"),NieStac!$R58))=FALSE(),"+++","++"),"+")," ")," ")</f>
        <v>+</v>
      </c>
      <c r="L50" s="204" t="str">
        <f>IF(ISERR(FIND(L$4,NieStac!$R58))=FALSE(),IF(ISERR(FIND(CONCATENATE(L$4,"+"),NieStac!$R58))=FALSE(),IF(ISERR(FIND(CONCATENATE(L$4,"++"),NieStac!$R58))=FALSE(),IF(ISERR(FIND(CONCATENATE(L$4,"+++"),NieStac!$R58))=FALSE(),"+++","++"),"+")," ")," ")</f>
        <v xml:space="preserve"> </v>
      </c>
      <c r="M50" s="204" t="str">
        <f>IF(ISERR(FIND(M$4,NieStac!$R58))=FALSE(),IF(ISERR(FIND(CONCATENATE(M$4,"+"),NieStac!$R58))=FALSE(),IF(ISERR(FIND(CONCATENATE(M$4,"++"),NieStac!$R58))=FALSE(),IF(ISERR(FIND(CONCATENATE(M$4,"+++"),NieStac!$R58))=FALSE(),"+++","++"),"+")," ")," ")</f>
        <v>+</v>
      </c>
      <c r="N50" s="204" t="str">
        <f>IF(ISERR(FIND(N$4,NieStac!$R58))=FALSE(),IF(ISERR(FIND(CONCATENATE(N$4,"+"),NieStac!$R58))=FALSE(),IF(ISERR(FIND(CONCATENATE(N$4,"++"),NieStac!$R58))=FALSE(),IF(ISERR(FIND(CONCATENATE(N$4,"+++"),NieStac!$R58))=FALSE(),"+++","++"),"+")," ")," ")</f>
        <v>+</v>
      </c>
      <c r="O50" s="204" t="str">
        <f>IF(ISERR(FIND(O$4,NieStac!$R58))=FALSE(),IF(ISERR(FIND(CONCATENATE(O$4,"+"),NieStac!$R58))=FALSE(),IF(ISERR(FIND(CONCATENATE(O$4,"++"),NieStac!$R58))=FALSE(),IF(ISERR(FIND(CONCATENATE(O$4,"+++"),NieStac!$R58))=FALSE(),"+++","++"),"+")," ")," ")</f>
        <v xml:space="preserve"> </v>
      </c>
      <c r="P50" s="204" t="str">
        <f>IF(ISERR(FIND(P$4,NieStac!$R58))=FALSE(),IF(ISERR(FIND(CONCATENATE(P$4,"+"),NieStac!$R58))=FALSE(),IF(ISERR(FIND(CONCATENATE(P$4,"++"),NieStac!$R58))=FALSE(),IF(ISERR(FIND(CONCATENATE(P$4,"+++"),NieStac!$R58))=FALSE(),"+++","++"),"+")," ")," ")</f>
        <v xml:space="preserve"> </v>
      </c>
      <c r="Q50" s="204" t="str">
        <f>IF(ISERR(FIND(Q$4,NieStac!$R58))=FALSE(),IF(ISERR(FIND(CONCATENATE(Q$4,"+"),NieStac!$R58))=FALSE(),IF(ISERR(FIND(CONCATENATE(Q$4,"++"),NieStac!$R58))=FALSE(),IF(ISERR(FIND(CONCATENATE(Q$4,"+++"),NieStac!$R58))=FALSE(),"+++","++"),"+")," ")," ")</f>
        <v>+</v>
      </c>
      <c r="R50" s="204" t="str">
        <f>IF(ISERR(FIND(R$4,NieStac!$R58))=FALSE(),IF(ISERR(FIND(CONCATENATE(R$4,"+"),NieStac!$R58))=FALSE(),IF(ISERR(FIND(CONCATENATE(R$4,"++"),NieStac!$R58))=FALSE(),IF(ISERR(FIND(CONCATENATE(R$4,"+++"),NieStac!$R58))=FALSE(),"+++","++"),"+")," ")," ")</f>
        <v xml:space="preserve"> </v>
      </c>
      <c r="S50" s="204" t="str">
        <f>IF(ISERR(FIND(S$4,NieStac!$R58))=FALSE(),IF(ISERR(FIND(CONCATENATE(S$4,"+"),NieStac!$R58))=FALSE(),IF(ISERR(FIND(CONCATENATE(S$4,"++"),NieStac!$R58))=FALSE(),IF(ISERR(FIND(CONCATENATE(S$4,"+++"),NieStac!$R58))=FALSE(),"+++","++"),"+")," ")," ")</f>
        <v xml:space="preserve"> </v>
      </c>
      <c r="T50" s="205" t="str">
        <f>NieStac!C58</f>
        <v>Seminarium dyplomowe</v>
      </c>
      <c r="U50" s="204" t="str">
        <f>IF(ISERR(FIND(U$4,NieStac!$S58))=FALSE(),IF(ISERR(FIND(CONCATENATE(U$4,"+"),NieStac!$S58))=FALSE(),IF(ISERR(FIND(CONCATENATE(U$4,"++"),NieStac!$S58))=FALSE(),IF(ISERR(FIND(CONCATENATE(U$4,"+++"),NieStac!$S58))=FALSE(),"+++","++"),"+")," ")," ")</f>
        <v>+</v>
      </c>
      <c r="V50" s="204" t="str">
        <f>IF(ISERR(FIND(V$4,NieStac!$S58))=FALSE(),IF(ISERR(FIND(CONCATENATE(V$4,"+"),NieStac!$S58))=FALSE(),IF(ISERR(FIND(CONCATENATE(V$4,"++"),NieStac!$S58))=FALSE(),IF(ISERR(FIND(CONCATENATE(V$4,"+++"),NieStac!$S58))=FALSE(),"+++","++"),"+")," ")," ")</f>
        <v>++</v>
      </c>
      <c r="W50" s="204" t="str">
        <f>IF(ISERR(FIND(W$4,NieStac!$S58))=FALSE(),IF(ISERR(FIND(CONCATENATE(W$4,"+"),NieStac!$S58))=FALSE(),IF(ISERR(FIND(CONCATENATE(W$4,"++"),NieStac!$S58))=FALSE(),IF(ISERR(FIND(CONCATENATE(W$4,"+++"),NieStac!$S58))=FALSE(),"+++","++"),"+")," ")," ")</f>
        <v>+</v>
      </c>
      <c r="X50" s="204" t="str">
        <f>IF(ISERR(FIND(X$4,NieStac!$S58))=FALSE(),IF(ISERR(FIND(CONCATENATE(X$4,"+"),NieStac!$S58))=FALSE(),IF(ISERR(FIND(CONCATENATE(X$4,"++"),NieStac!$S58))=FALSE(),IF(ISERR(FIND(CONCATENATE(X$4,"+++"),NieStac!$S58))=FALSE(),"+++","++"),"+")," ")," ")</f>
        <v>+++</v>
      </c>
      <c r="Y50" s="204" t="str">
        <f>IF(ISERR(FIND(Y$4,NieStac!$S58))=FALSE(),IF(ISERR(FIND(CONCATENATE(Y$4,"+"),NieStac!$S58))=FALSE(),IF(ISERR(FIND(CONCATENATE(Y$4,"++"),NieStac!$S58))=FALSE(),IF(ISERR(FIND(CONCATENATE(Y$4,"+++"),NieStac!$S58))=FALSE(),"+++","++"),"+")," ")," ")</f>
        <v>+++</v>
      </c>
      <c r="Z50" s="204" t="str">
        <f>IF(ISERR(FIND(Z$4,NieStac!$S58))=FALSE(),IF(ISERR(FIND(CONCATENATE(Z$4,"+"),NieStac!$S58))=FALSE(),IF(ISERR(FIND(CONCATENATE(Z$4,"++"),NieStac!$S58))=FALSE(),IF(ISERR(FIND(CONCATENATE(Z$4,"+++"),NieStac!$S58))=FALSE(),"+++","++"),"+")," ")," ")</f>
        <v>+++</v>
      </c>
      <c r="AA50" s="204" t="str">
        <f>IF(ISERR(FIND(AA$4,NieStac!$S58))=FALSE(),IF(ISERR(FIND(CONCATENATE(AA$4,"+"),NieStac!$S58))=FALSE(),IF(ISERR(FIND(CONCATENATE(AA$4,"++"),NieStac!$S58))=FALSE(),IF(ISERR(FIND(CONCATENATE(AA$4,"+++"),NieStac!$S58))=FALSE(),"+++","++"),"+")," ")," ")</f>
        <v xml:space="preserve"> </v>
      </c>
      <c r="AB50" s="204" t="str">
        <f>IF(ISERR(FIND(AB$4,NieStac!$S58))=FALSE(),IF(ISERR(FIND(CONCATENATE(AB$4,"+"),NieStac!$S58))=FALSE(),IF(ISERR(FIND(CONCATENATE(AB$4,"++"),NieStac!$S58))=FALSE(),IF(ISERR(FIND(CONCATENATE(AB$4,"+++"),NieStac!$S58))=FALSE(),"+++","++"),"+")," ")," ")</f>
        <v>+</v>
      </c>
      <c r="AC50" s="204" t="str">
        <f>IF(ISERR(FIND(AC$4,NieStac!$S58))=FALSE(),IF(ISERR(FIND(CONCATENATE(AC$4,"+"),NieStac!$S58))=FALSE(),IF(ISERR(FIND(CONCATENATE(AC$4,"++"),NieStac!$S58))=FALSE(),IF(ISERR(FIND(CONCATENATE(AC$4,"+++"),NieStac!$S58))=FALSE(),"+++","++"),"+")," ")," ")</f>
        <v xml:space="preserve"> </v>
      </c>
      <c r="AD50" s="204" t="str">
        <f>IF(ISERR(FIND(AD$4,NieStac!$S58))=FALSE(),IF(ISERR(FIND(CONCATENATE(AD$4,"+"),NieStac!$S58))=FALSE(),IF(ISERR(FIND(CONCATENATE(AD$4,"++"),NieStac!$S58))=FALSE(),IF(ISERR(FIND(CONCATENATE(AD$4,"+++"),NieStac!$S58))=FALSE(),"+++","++"),"+")," ")," ")</f>
        <v xml:space="preserve"> </v>
      </c>
      <c r="AE50" s="204" t="str">
        <f>IF(ISERR(FIND(AE$4,NieStac!$S58))=FALSE(),IF(ISERR(FIND(CONCATENATE(AE$4,"+"),NieStac!$S58))=FALSE(),IF(ISERR(FIND(CONCATENATE(AE$4,"++"),NieStac!$S58))=FALSE(),IF(ISERR(FIND(CONCATENATE(AE$4,"+++"),NieStac!$S58))=FALSE(),"+++","++"),"+")," ")," ")</f>
        <v xml:space="preserve"> </v>
      </c>
      <c r="AF50" s="204" t="str">
        <f>IF(ISERR(FIND(AF$4,NieStac!$S58))=FALSE(),IF(ISERR(FIND(CONCATENATE(AF$4,"+"),NieStac!$S58))=FALSE(),IF(ISERR(FIND(CONCATENATE(AF$4,"++"),NieStac!$S58))=FALSE(),IF(ISERR(FIND(CONCATENATE(AF$4,"+++"),NieStac!$S58))=FALSE(),"+++","++"),"+")," ")," ")</f>
        <v xml:space="preserve"> </v>
      </c>
      <c r="AG50" s="204" t="str">
        <f>IF(ISERR(FIND(AG$4,NieStac!$S58))=FALSE(),IF(ISERR(FIND(CONCATENATE(AG$4,"+"),NieStac!$S58))=FALSE(),IF(ISERR(FIND(CONCATENATE(AG$4,"++"),NieStac!$S58))=FALSE(),IF(ISERR(FIND(CONCATENATE(AG$4,"+++"),NieStac!$S58))=FALSE(),"+++","++"),"+")," ")," ")</f>
        <v xml:space="preserve"> </v>
      </c>
      <c r="AH50" s="204" t="str">
        <f>IF(ISERR(FIND(AH$4,NieStac!$S58))=FALSE(),IF(ISERR(FIND(CONCATENATE(AH$4,"+"),NieStac!$S58))=FALSE(),IF(ISERR(FIND(CONCATENATE(AH$4,"++"),NieStac!$S58))=FALSE(),IF(ISERR(FIND(CONCATENATE(AH$4,"+++"),NieStac!$S58))=FALSE(),"+++","++"),"+")," ")," ")</f>
        <v xml:space="preserve"> </v>
      </c>
      <c r="AI50" s="204" t="str">
        <f>IF(ISERR(FIND(AI$4,NieStac!$S58))=FALSE(),IF(ISERR(FIND(CONCATENATE(AI$4,"+"),NieStac!$S58))=FALSE(),IF(ISERR(FIND(CONCATENATE(AI$4,"++"),NieStac!$S58))=FALSE(),IF(ISERR(FIND(CONCATENATE(AI$4,"+++"),NieStac!$S58))=FALSE(),"+++","++"),"+")," ")," ")</f>
        <v xml:space="preserve"> </v>
      </c>
      <c r="AJ50" s="204" t="str">
        <f>IF(ISERR(FIND(AJ$4,NieStac!$S58))=FALSE(),IF(ISERR(FIND(CONCATENATE(AJ$4,"+"),NieStac!$S58))=FALSE(),IF(ISERR(FIND(CONCATENATE(AJ$4,"++"),NieStac!$S58))=FALSE(),IF(ISERR(FIND(CONCATENATE(AJ$4,"+++"),NieStac!$S58))=FALSE(),"+++","++"),"+")," ")," ")</f>
        <v xml:space="preserve"> </v>
      </c>
      <c r="AK50" s="204" t="str">
        <f>IF(ISERR(FIND(AK$4,NieStac!$S58))=FALSE(),IF(ISERR(FIND(CONCATENATE(AK$4,"+"),NieStac!$S58))=FALSE(),IF(ISERR(FIND(CONCATENATE(AK$4,"++"),NieStac!$S58))=FALSE(),IF(ISERR(FIND(CONCATENATE(AK$4,"+++"),NieStac!$S58))=FALSE(),"+++","++"),"+")," ")," ")</f>
        <v xml:space="preserve"> </v>
      </c>
      <c r="AL50" s="204" t="str">
        <f>IF(ISERR(FIND(AL$4,NieStac!$S58))=FALSE(),IF(ISERR(FIND(CONCATENATE(AL$4,"+"),NieStac!$S58))=FALSE(),IF(ISERR(FIND(CONCATENATE(AL$4,"++"),NieStac!$S58))=FALSE(),IF(ISERR(FIND(CONCATENATE(AL$4,"+++"),NieStac!$S58))=FALSE(),"+++","++"),"+")," ")," ")</f>
        <v xml:space="preserve"> </v>
      </c>
      <c r="AM50" s="204" t="str">
        <f>IF(ISERR(FIND(AM$4,NieStac!$S58))=FALSE(),IF(ISERR(FIND(CONCATENATE(AM$4,"+"),NieStac!$S58))=FALSE(),IF(ISERR(FIND(CONCATENATE(AM$4,"++"),NieStac!$S58))=FALSE(),IF(ISERR(FIND(CONCATENATE(AM$4,"+++"),NieStac!$S58))=FALSE(),"+++","++"),"+")," ")," ")</f>
        <v xml:space="preserve"> </v>
      </c>
      <c r="AN50" s="204" t="str">
        <f>IF(ISERR(FIND(AN$4,NieStac!$S58))=FALSE(),IF(ISERR(FIND(CONCATENATE(AN$4,"+"),NieStac!$S58))=FALSE(),IF(ISERR(FIND(CONCATENATE(AN$4,"++"),NieStac!$S58))=FALSE(),IF(ISERR(FIND(CONCATENATE(AN$4,"+++"),NieStac!$S58))=FALSE(),"+++","++"),"+")," ")," ")</f>
        <v xml:space="preserve"> </v>
      </c>
      <c r="AO50" s="204" t="str">
        <f>IF(ISERR(FIND(AO$4,NieStac!$S58))=FALSE(),IF(ISERR(FIND(CONCATENATE(AO$4,"+"),NieStac!$S58))=FALSE(),IF(ISERR(FIND(CONCATENATE(AO$4,"++"),NieStac!$S58))=FALSE(),IF(ISERR(FIND(CONCATENATE(AO$4,"+++"),NieStac!$S58))=FALSE(),"+++","++"),"+")," ")," ")</f>
        <v xml:space="preserve"> </v>
      </c>
      <c r="AP50" s="204" t="str">
        <f>IF(ISERR(FIND(AP$4,NieStac!$S58))=FALSE(),IF(ISERR(FIND(CONCATENATE(AP$4,"+"),NieStac!$S58))=FALSE(),IF(ISERR(FIND(CONCATENATE(AP$4,"++"),NieStac!$S58))=FALSE(),IF(ISERR(FIND(CONCATENATE(AP$4,"+++"),NieStac!$S58))=FALSE(),"+++","++"),"+")," ")," ")</f>
        <v xml:space="preserve"> </v>
      </c>
      <c r="AQ50" s="204" t="str">
        <f>IF(ISERR(FIND(AQ$4,NieStac!$S58))=FALSE(),IF(ISERR(FIND(CONCATENATE(AQ$4,"+"),NieStac!$S58))=FALSE(),IF(ISERR(FIND(CONCATENATE(AQ$4,"++"),NieStac!$S58))=FALSE(),IF(ISERR(FIND(CONCATENATE(AQ$4,"+++"),NieStac!$S58))=FALSE(),"+++","++"),"+")," ")," ")</f>
        <v xml:space="preserve"> </v>
      </c>
      <c r="AR50" s="204" t="str">
        <f>IF(ISERR(FIND(AR$4,NieStac!$S58))=FALSE(),IF(ISERR(FIND(CONCATENATE(AR$4,"+"),NieStac!$S58))=FALSE(),IF(ISERR(FIND(CONCATENATE(AR$4,"++"),NieStac!$S58))=FALSE(),IF(ISERR(FIND(CONCATENATE(AR$4,"+++"),NieStac!$S58))=FALSE(),"+++","++"),"+")," ")," ")</f>
        <v xml:space="preserve"> </v>
      </c>
      <c r="AS50" s="204" t="str">
        <f>IF(ISERR(FIND(AS$4,NieStac!$S58))=FALSE(),IF(ISERR(FIND(CONCATENATE(AS$4,"+"),NieStac!$S58))=FALSE(),IF(ISERR(FIND(CONCATENATE(AS$4,"++"),NieStac!$S58))=FALSE(),IF(ISERR(FIND(CONCATENATE(AS$4,"+++"),NieStac!$S58))=FALSE(),"+++","++"),"+")," ")," ")</f>
        <v xml:space="preserve"> </v>
      </c>
      <c r="AT50" s="204" t="str">
        <f>IF(ISERR(FIND(AT$4,NieStac!$S58))=FALSE(),IF(ISERR(FIND(CONCATENATE(AT$4,"+"),NieStac!$S58))=FALSE(),IF(ISERR(FIND(CONCATENATE(AT$4,"++"),NieStac!$S58))=FALSE(),IF(ISERR(FIND(CONCATENATE(AT$4,"+++"),NieStac!$S58))=FALSE(),"+++","++"),"+")," ")," ")</f>
        <v xml:space="preserve"> </v>
      </c>
      <c r="AU50" s="204" t="str">
        <f>IF(ISERR(FIND(AU$4,NieStac!$S58))=FALSE(),IF(ISERR(FIND(CONCATENATE(AU$4,"+"),NieStac!$S58))=FALSE(),IF(ISERR(FIND(CONCATENATE(AU$4,"++"),NieStac!$S58))=FALSE(),IF(ISERR(FIND(CONCATENATE(AU$4,"+++"),NieStac!$S58))=FALSE(),"+++","++"),"+")," ")," ")</f>
        <v xml:space="preserve"> </v>
      </c>
      <c r="AV50" s="205" t="str">
        <f>NieStac!C58</f>
        <v>Seminarium dyplomowe</v>
      </c>
      <c r="AW50" s="204" t="str">
        <f>IF(ISERR(FIND(AW$4,NieStac!$T58))=FALSE(),IF(ISERR(FIND(CONCATENATE(AW$4,"+"),NieStac!$T58))=FALSE(),IF(ISERR(FIND(CONCATENATE(AW$4,"++"),NieStac!$T58))=FALSE(),IF(ISERR(FIND(CONCATENATE(AW$4,"+++"),NieStac!$T58))=FALSE(),"+++","++"),"+")," ")," ")</f>
        <v>+++</v>
      </c>
      <c r="AX50" s="204" t="str">
        <f>IF(ISERR(FIND(AX$4,NieStac!$T58))=FALSE(),IF(ISERR(FIND(CONCATENATE(AX$4,"+"),NieStac!$T58))=FALSE(),IF(ISERR(FIND(CONCATENATE(AX$4,"++"),NieStac!$T58))=FALSE(),IF(ISERR(FIND(CONCATENATE(AX$4,"+++"),NieStac!$T58))=FALSE(),"+++","++"),"+")," ")," ")</f>
        <v xml:space="preserve"> </v>
      </c>
      <c r="AY50" s="204" t="str">
        <f>IF(ISERR(FIND(AY$4,NieStac!$T58))=FALSE(),IF(ISERR(FIND(CONCATENATE(AY$4,"+"),NieStac!$T58))=FALSE(),IF(ISERR(FIND(CONCATENATE(AY$4,"++"),NieStac!$T58))=FALSE(),IF(ISERR(FIND(CONCATENATE(AY$4,"+++"),NieStac!$T58))=FALSE(),"+++","++"),"+")," ")," ")</f>
        <v xml:space="preserve"> </v>
      </c>
      <c r="AZ50" s="204" t="str">
        <f>IF(ISERR(FIND(AZ$4,NieStac!$T58))=FALSE(),IF(ISERR(FIND(CONCATENATE(AZ$4,"+"),NieStac!$T58))=FALSE(),IF(ISERR(FIND(CONCATENATE(AZ$4,"++"),NieStac!$T58))=FALSE(),IF(ISERR(FIND(CONCATENATE(AZ$4,"+++"),NieStac!$T58))=FALSE(),"+++","++"),"+")," ")," ")</f>
        <v>++</v>
      </c>
      <c r="BA50" s="204" t="str">
        <f>IF(ISERR(FIND(BA$4,NieStac!$T58))=FALSE(),IF(ISERR(FIND(CONCATENATE(BA$4,"+"),NieStac!$T58))=FALSE(),IF(ISERR(FIND(CONCATENATE(BA$4,"++"),NieStac!$T58))=FALSE(),IF(ISERR(FIND(CONCATENATE(BA$4,"+++"),NieStac!$T58))=FALSE(),"+++","++"),"+")," ")," ")</f>
        <v xml:space="preserve"> </v>
      </c>
      <c r="BB50" s="204" t="str">
        <f>IF(ISERR(FIND(BB$4,NieStac!$T58))=FALSE(),IF(ISERR(FIND(CONCATENATE(BB$4,"+"),NieStac!$T58))=FALSE(),IF(ISERR(FIND(CONCATENATE(BB$4,"++"),NieStac!$T58))=FALSE(),IF(ISERR(FIND(CONCATENATE(BB$4,"+++"),NieStac!$T58))=FALSE(),"+++","++"),"+")," ")," ")</f>
        <v>+++</v>
      </c>
      <c r="BC50" s="204"/>
      <c r="BD50" s="204"/>
      <c r="BE50" s="204"/>
    </row>
    <row r="51" spans="1:57" ht="12.75" hidden="1" customHeight="1">
      <c r="A51" s="203">
        <f>NieStac!C59</f>
        <v>0</v>
      </c>
      <c r="B51" s="204" t="str">
        <f>IF(ISERR(FIND(B$4,NieStac!$R59))=FALSE(),IF(ISERR(FIND(CONCATENATE(B$4,"+"),NieStac!$R59))=FALSE(),IF(ISERR(FIND(CONCATENATE(B$4,"++"),NieStac!$R59))=FALSE(),IF(ISERR(FIND(CONCATENATE(B$4,"+++"),NieStac!$R59))=FALSE(),"+++","++"),"+")," ")," ")</f>
        <v xml:space="preserve"> </v>
      </c>
      <c r="C51" s="204" t="str">
        <f>IF(ISERR(FIND(C$4,NieStac!$R59))=FALSE(),IF(ISERR(FIND(CONCATENATE(C$4,"+"),NieStac!$R59))=FALSE(),IF(ISERR(FIND(CONCATENATE(C$4,"++"),NieStac!$R59))=FALSE(),IF(ISERR(FIND(CONCATENATE(C$4,"+++"),NieStac!$R59))=FALSE(),"+++","++"),"+")," ")," ")</f>
        <v xml:space="preserve"> </v>
      </c>
      <c r="D51" s="204" t="str">
        <f>IF(ISERR(FIND(D$4,NieStac!$R59))=FALSE(),IF(ISERR(FIND(CONCATENATE(D$4,"+"),NieStac!$R59))=FALSE(),IF(ISERR(FIND(CONCATENATE(D$4,"++"),NieStac!$R59))=FALSE(),IF(ISERR(FIND(CONCATENATE(D$4,"+++"),NieStac!$R59))=FALSE(),"+++","++"),"+")," ")," ")</f>
        <v xml:space="preserve"> </v>
      </c>
      <c r="E51" s="204" t="str">
        <f>IF(ISERR(FIND(E$4,NieStac!$R59))=FALSE(),IF(ISERR(FIND(CONCATENATE(E$4,"+"),NieStac!$R59))=FALSE(),IF(ISERR(FIND(CONCATENATE(E$4,"++"),NieStac!$R59))=FALSE(),IF(ISERR(FIND(CONCATENATE(E$4,"+++"),NieStac!$R59))=FALSE(),"+++","++"),"+")," ")," ")</f>
        <v xml:space="preserve"> </v>
      </c>
      <c r="F51" s="204" t="str">
        <f>IF(ISERR(FIND(F$4,NieStac!$R59))=FALSE(),IF(ISERR(FIND(CONCATENATE(F$4,"+"),NieStac!$R59))=FALSE(),IF(ISERR(FIND(CONCATENATE(F$4,"++"),NieStac!$R59))=FALSE(),IF(ISERR(FIND(CONCATENATE(F$4,"+++"),NieStac!$R59))=FALSE(),"+++","++"),"+")," ")," ")</f>
        <v xml:space="preserve"> </v>
      </c>
      <c r="G51" s="204" t="str">
        <f>IF(ISERR(FIND(G$4,NieStac!$R59))=FALSE(),IF(ISERR(FIND(CONCATENATE(G$4,"+"),NieStac!$R59))=FALSE(),IF(ISERR(FIND(CONCATENATE(G$4,"++"),NieStac!$R59))=FALSE(),IF(ISERR(FIND(CONCATENATE(G$4,"+++"),NieStac!$R59))=FALSE(),"+++","++"),"+")," ")," ")</f>
        <v xml:space="preserve"> </v>
      </c>
      <c r="H51" s="204" t="str">
        <f>IF(ISERR(FIND(H$4,NieStac!$R59))=FALSE(),IF(ISERR(FIND(CONCATENATE(H$4,"+"),NieStac!$R59))=FALSE(),IF(ISERR(FIND(CONCATENATE(H$4,"++"),NieStac!$R59))=FALSE(),IF(ISERR(FIND(CONCATENATE(H$4,"+++"),NieStac!$R59))=FALSE(),"+++","++"),"+")," ")," ")</f>
        <v xml:space="preserve"> </v>
      </c>
      <c r="I51" s="204" t="str">
        <f>IF(ISERR(FIND(I$4,NieStac!$R59))=FALSE(),IF(ISERR(FIND(CONCATENATE(I$4,"+"),NieStac!$R59))=FALSE(),IF(ISERR(FIND(CONCATENATE(I$4,"++"),NieStac!$R59))=FALSE(),IF(ISERR(FIND(CONCATENATE(I$4,"+++"),NieStac!$R59))=FALSE(),"+++","++"),"+")," ")," ")</f>
        <v xml:space="preserve"> </v>
      </c>
      <c r="J51" s="204" t="str">
        <f>IF(ISERR(FIND(J$4,NieStac!$R59))=FALSE(),IF(ISERR(FIND(CONCATENATE(J$4,"+"),NieStac!$R59))=FALSE(),IF(ISERR(FIND(CONCATENATE(J$4,"++"),NieStac!$R59))=FALSE(),IF(ISERR(FIND(CONCATENATE(J$4,"+++"),NieStac!$R59))=FALSE(),"+++","++"),"+")," ")," ")</f>
        <v xml:space="preserve"> </v>
      </c>
      <c r="K51" s="204" t="str">
        <f>IF(ISERR(FIND(K$4,NieStac!$R59))=FALSE(),IF(ISERR(FIND(CONCATENATE(K$4,"+"),NieStac!$R59))=FALSE(),IF(ISERR(FIND(CONCATENATE(K$4,"++"),NieStac!$R59))=FALSE(),IF(ISERR(FIND(CONCATENATE(K$4,"+++"),NieStac!$R59))=FALSE(),"+++","++"),"+")," ")," ")</f>
        <v xml:space="preserve"> </v>
      </c>
      <c r="L51" s="204" t="str">
        <f>IF(ISERR(FIND(L$4,NieStac!$R59))=FALSE(),IF(ISERR(FIND(CONCATENATE(L$4,"+"),NieStac!$R59))=FALSE(),IF(ISERR(FIND(CONCATENATE(L$4,"++"),NieStac!$R59))=FALSE(),IF(ISERR(FIND(CONCATENATE(L$4,"+++"),NieStac!$R59))=FALSE(),"+++","++"),"+")," ")," ")</f>
        <v xml:space="preserve"> </v>
      </c>
      <c r="M51" s="204" t="str">
        <f>IF(ISERR(FIND(M$4,NieStac!$R59))=FALSE(),IF(ISERR(FIND(CONCATENATE(M$4,"+"),NieStac!$R59))=FALSE(),IF(ISERR(FIND(CONCATENATE(M$4,"++"),NieStac!$R59))=FALSE(),IF(ISERR(FIND(CONCATENATE(M$4,"+++"),NieStac!$R59))=FALSE(),"+++","++"),"+")," ")," ")</f>
        <v xml:space="preserve"> </v>
      </c>
      <c r="N51" s="204" t="str">
        <f>IF(ISERR(FIND(N$4,NieStac!$R59))=FALSE(),IF(ISERR(FIND(CONCATENATE(N$4,"+"),NieStac!$R59))=FALSE(),IF(ISERR(FIND(CONCATENATE(N$4,"++"),NieStac!$R59))=FALSE(),IF(ISERR(FIND(CONCATENATE(N$4,"+++"),NieStac!$R59))=FALSE(),"+++","++"),"+")," ")," ")</f>
        <v xml:space="preserve"> </v>
      </c>
      <c r="O51" s="204" t="str">
        <f>IF(ISERR(FIND(O$4,NieStac!$R59))=FALSE(),IF(ISERR(FIND(CONCATENATE(O$4,"+"),NieStac!$R59))=FALSE(),IF(ISERR(FIND(CONCATENATE(O$4,"++"),NieStac!$R59))=FALSE(),IF(ISERR(FIND(CONCATENATE(O$4,"+++"),NieStac!$R59))=FALSE(),"+++","++"),"+")," ")," ")</f>
        <v xml:space="preserve"> </v>
      </c>
      <c r="P51" s="204" t="str">
        <f>IF(ISERR(FIND(P$4,NieStac!$R59))=FALSE(),IF(ISERR(FIND(CONCATENATE(P$4,"+"),NieStac!$R59))=FALSE(),IF(ISERR(FIND(CONCATENATE(P$4,"++"),NieStac!$R59))=FALSE(),IF(ISERR(FIND(CONCATENATE(P$4,"+++"),NieStac!$R59))=FALSE(),"+++","++"),"+")," ")," ")</f>
        <v xml:space="preserve"> </v>
      </c>
      <c r="Q51" s="204" t="str">
        <f>IF(ISERR(FIND(Q$4,NieStac!$R59))=FALSE(),IF(ISERR(FIND(CONCATENATE(Q$4,"+"),NieStac!$R59))=FALSE(),IF(ISERR(FIND(CONCATENATE(Q$4,"++"),NieStac!$R59))=FALSE(),IF(ISERR(FIND(CONCATENATE(Q$4,"+++"),NieStac!$R59))=FALSE(),"+++","++"),"+")," ")," ")</f>
        <v xml:space="preserve"> </v>
      </c>
      <c r="R51" s="204" t="str">
        <f>IF(ISERR(FIND(R$4,NieStac!$R59))=FALSE(),IF(ISERR(FIND(CONCATENATE(R$4,"+"),NieStac!$R59))=FALSE(),IF(ISERR(FIND(CONCATENATE(R$4,"++"),NieStac!$R59))=FALSE(),IF(ISERR(FIND(CONCATENATE(R$4,"+++"),NieStac!$R59))=FALSE(),"+++","++"),"+")," ")," ")</f>
        <v xml:space="preserve"> </v>
      </c>
      <c r="S51" s="204" t="str">
        <f>IF(ISERR(FIND(S$4,NieStac!$R59))=FALSE(),IF(ISERR(FIND(CONCATENATE(S$4,"+"),NieStac!$R59))=FALSE(),IF(ISERR(FIND(CONCATENATE(S$4,"++"),NieStac!$R59))=FALSE(),IF(ISERR(FIND(CONCATENATE(S$4,"+++"),NieStac!$R59))=FALSE(),"+++","++"),"+")," ")," ")</f>
        <v xml:space="preserve"> </v>
      </c>
      <c r="T51" s="205">
        <f>NieStac!C59</f>
        <v>0</v>
      </c>
      <c r="U51" s="204" t="str">
        <f>IF(ISERR(FIND(U$4,NieStac!$S59))=FALSE(),IF(ISERR(FIND(CONCATENATE(U$4,"+"),NieStac!$S59))=FALSE(),IF(ISERR(FIND(CONCATENATE(U$4,"++"),NieStac!$S59))=FALSE(),IF(ISERR(FIND(CONCATENATE(U$4,"+++"),NieStac!$S59))=FALSE(),"+++","++"),"+")," ")," ")</f>
        <v xml:space="preserve"> </v>
      </c>
      <c r="V51" s="204" t="str">
        <f>IF(ISERR(FIND(V$4,NieStac!$S59))=FALSE(),IF(ISERR(FIND(CONCATENATE(V$4,"+"),NieStac!$S59))=FALSE(),IF(ISERR(FIND(CONCATENATE(V$4,"++"),NieStac!$S59))=FALSE(),IF(ISERR(FIND(CONCATENATE(V$4,"+++"),NieStac!$S59))=FALSE(),"+++","++"),"+")," ")," ")</f>
        <v xml:space="preserve"> </v>
      </c>
      <c r="W51" s="204" t="str">
        <f>IF(ISERR(FIND(W$4,NieStac!$S59))=FALSE(),IF(ISERR(FIND(CONCATENATE(W$4,"+"),NieStac!$S59))=FALSE(),IF(ISERR(FIND(CONCATENATE(W$4,"++"),NieStac!$S59))=FALSE(),IF(ISERR(FIND(CONCATENATE(W$4,"+++"),NieStac!$S59))=FALSE(),"+++","++"),"+")," ")," ")</f>
        <v xml:space="preserve"> </v>
      </c>
      <c r="X51" s="204" t="str">
        <f>IF(ISERR(FIND(X$4,NieStac!$S59))=FALSE(),IF(ISERR(FIND(CONCATENATE(X$4,"+"),NieStac!$S59))=FALSE(),IF(ISERR(FIND(CONCATENATE(X$4,"++"),NieStac!$S59))=FALSE(),IF(ISERR(FIND(CONCATENATE(X$4,"+++"),NieStac!$S59))=FALSE(),"+++","++"),"+")," ")," ")</f>
        <v xml:space="preserve"> </v>
      </c>
      <c r="Y51" s="204" t="str">
        <f>IF(ISERR(FIND(Y$4,NieStac!$S59))=FALSE(),IF(ISERR(FIND(CONCATENATE(Y$4,"+"),NieStac!$S59))=FALSE(),IF(ISERR(FIND(CONCATENATE(Y$4,"++"),NieStac!$S59))=FALSE(),IF(ISERR(FIND(CONCATENATE(Y$4,"+++"),NieStac!$S59))=FALSE(),"+++","++"),"+")," ")," ")</f>
        <v xml:space="preserve"> </v>
      </c>
      <c r="Z51" s="204" t="str">
        <f>IF(ISERR(FIND(Z$4,NieStac!$S59))=FALSE(),IF(ISERR(FIND(CONCATENATE(Z$4,"+"),NieStac!$S59))=FALSE(),IF(ISERR(FIND(CONCATENATE(Z$4,"++"),NieStac!$S59))=FALSE(),IF(ISERR(FIND(CONCATENATE(Z$4,"+++"),NieStac!$S59))=FALSE(),"+++","++"),"+")," ")," ")</f>
        <v xml:space="preserve"> </v>
      </c>
      <c r="AA51" s="204" t="str">
        <f>IF(ISERR(FIND(AA$4,NieStac!$S59))=FALSE(),IF(ISERR(FIND(CONCATENATE(AA$4,"+"),NieStac!$S59))=FALSE(),IF(ISERR(FIND(CONCATENATE(AA$4,"++"),NieStac!$S59))=FALSE(),IF(ISERR(FIND(CONCATENATE(AA$4,"+++"),NieStac!$S59))=FALSE(),"+++","++"),"+")," ")," ")</f>
        <v xml:space="preserve"> </v>
      </c>
      <c r="AB51" s="204" t="str">
        <f>IF(ISERR(FIND(AB$4,NieStac!$S59))=FALSE(),IF(ISERR(FIND(CONCATENATE(AB$4,"+"),NieStac!$S59))=FALSE(),IF(ISERR(FIND(CONCATENATE(AB$4,"++"),NieStac!$S59))=FALSE(),IF(ISERR(FIND(CONCATENATE(AB$4,"+++"),NieStac!$S59))=FALSE(),"+++","++"),"+")," ")," ")</f>
        <v xml:space="preserve"> </v>
      </c>
      <c r="AC51" s="204" t="str">
        <f>IF(ISERR(FIND(AC$4,NieStac!$S59))=FALSE(),IF(ISERR(FIND(CONCATENATE(AC$4,"+"),NieStac!$S59))=FALSE(),IF(ISERR(FIND(CONCATENATE(AC$4,"++"),NieStac!$S59))=FALSE(),IF(ISERR(FIND(CONCATENATE(AC$4,"+++"),NieStac!$S59))=FALSE(),"+++","++"),"+")," ")," ")</f>
        <v xml:space="preserve"> </v>
      </c>
      <c r="AD51" s="204" t="str">
        <f>IF(ISERR(FIND(AD$4,NieStac!$S59))=FALSE(),IF(ISERR(FIND(CONCATENATE(AD$4,"+"),NieStac!$S59))=FALSE(),IF(ISERR(FIND(CONCATENATE(AD$4,"++"),NieStac!$S59))=FALSE(),IF(ISERR(FIND(CONCATENATE(AD$4,"+++"),NieStac!$S59))=FALSE(),"+++","++"),"+")," ")," ")</f>
        <v xml:space="preserve"> </v>
      </c>
      <c r="AE51" s="204" t="str">
        <f>IF(ISERR(FIND(AE$4,NieStac!$S59))=FALSE(),IF(ISERR(FIND(CONCATENATE(AE$4,"+"),NieStac!$S59))=FALSE(),IF(ISERR(FIND(CONCATENATE(AE$4,"++"),NieStac!$S59))=FALSE(),IF(ISERR(FIND(CONCATENATE(AE$4,"+++"),NieStac!$S59))=FALSE(),"+++","++"),"+")," ")," ")</f>
        <v xml:space="preserve"> </v>
      </c>
      <c r="AF51" s="204" t="str">
        <f>IF(ISERR(FIND(AF$4,NieStac!$S59))=FALSE(),IF(ISERR(FIND(CONCATENATE(AF$4,"+"),NieStac!$S59))=FALSE(),IF(ISERR(FIND(CONCATENATE(AF$4,"++"),NieStac!$S59))=FALSE(),IF(ISERR(FIND(CONCATENATE(AF$4,"+++"),NieStac!$S59))=FALSE(),"+++","++"),"+")," ")," ")</f>
        <v xml:space="preserve"> </v>
      </c>
      <c r="AG51" s="204" t="str">
        <f>IF(ISERR(FIND(AG$4,NieStac!$S59))=FALSE(),IF(ISERR(FIND(CONCATENATE(AG$4,"+"),NieStac!$S59))=FALSE(),IF(ISERR(FIND(CONCATENATE(AG$4,"++"),NieStac!$S59))=FALSE(),IF(ISERR(FIND(CONCATENATE(AG$4,"+++"),NieStac!$S59))=FALSE(),"+++","++"),"+")," ")," ")</f>
        <v xml:space="preserve"> </v>
      </c>
      <c r="AH51" s="204" t="str">
        <f>IF(ISERR(FIND(AH$4,NieStac!$S59))=FALSE(),IF(ISERR(FIND(CONCATENATE(AH$4,"+"),NieStac!$S59))=FALSE(),IF(ISERR(FIND(CONCATENATE(AH$4,"++"),NieStac!$S59))=FALSE(),IF(ISERR(FIND(CONCATENATE(AH$4,"+++"),NieStac!$S59))=FALSE(),"+++","++"),"+")," ")," ")</f>
        <v xml:space="preserve"> </v>
      </c>
      <c r="AI51" s="204" t="str">
        <f>IF(ISERR(FIND(AI$4,NieStac!$S59))=FALSE(),IF(ISERR(FIND(CONCATENATE(AI$4,"+"),NieStac!$S59))=FALSE(),IF(ISERR(FIND(CONCATENATE(AI$4,"++"),NieStac!$S59))=FALSE(),IF(ISERR(FIND(CONCATENATE(AI$4,"+++"),NieStac!$S59))=FALSE(),"+++","++"),"+")," ")," ")</f>
        <v xml:space="preserve"> </v>
      </c>
      <c r="AJ51" s="204" t="str">
        <f>IF(ISERR(FIND(AJ$4,NieStac!$S59))=FALSE(),IF(ISERR(FIND(CONCATENATE(AJ$4,"+"),NieStac!$S59))=FALSE(),IF(ISERR(FIND(CONCATENATE(AJ$4,"++"),NieStac!$S59))=FALSE(),IF(ISERR(FIND(CONCATENATE(AJ$4,"+++"),NieStac!$S59))=FALSE(),"+++","++"),"+")," ")," ")</f>
        <v xml:space="preserve"> </v>
      </c>
      <c r="AK51" s="204" t="str">
        <f>IF(ISERR(FIND(AK$4,NieStac!$S59))=FALSE(),IF(ISERR(FIND(CONCATENATE(AK$4,"+"),NieStac!$S59))=FALSE(),IF(ISERR(FIND(CONCATENATE(AK$4,"++"),NieStac!$S59))=FALSE(),IF(ISERR(FIND(CONCATENATE(AK$4,"+++"),NieStac!$S59))=FALSE(),"+++","++"),"+")," ")," ")</f>
        <v xml:space="preserve"> </v>
      </c>
      <c r="AL51" s="204" t="str">
        <f>IF(ISERR(FIND(AL$4,NieStac!$S59))=FALSE(),IF(ISERR(FIND(CONCATENATE(AL$4,"+"),NieStac!$S59))=FALSE(),IF(ISERR(FIND(CONCATENATE(AL$4,"++"),NieStac!$S59))=FALSE(),IF(ISERR(FIND(CONCATENATE(AL$4,"+++"),NieStac!$S59))=FALSE(),"+++","++"),"+")," ")," ")</f>
        <v xml:space="preserve"> </v>
      </c>
      <c r="AM51" s="204" t="str">
        <f>IF(ISERR(FIND(AM$4,NieStac!$S59))=FALSE(),IF(ISERR(FIND(CONCATENATE(AM$4,"+"),NieStac!$S59))=FALSE(),IF(ISERR(FIND(CONCATENATE(AM$4,"++"),NieStac!$S59))=FALSE(),IF(ISERR(FIND(CONCATENATE(AM$4,"+++"),NieStac!$S59))=FALSE(),"+++","++"),"+")," ")," ")</f>
        <v xml:space="preserve"> </v>
      </c>
      <c r="AN51" s="204" t="str">
        <f>IF(ISERR(FIND(AN$4,NieStac!$S59))=FALSE(),IF(ISERR(FIND(CONCATENATE(AN$4,"+"),NieStac!$S59))=FALSE(),IF(ISERR(FIND(CONCATENATE(AN$4,"++"),NieStac!$S59))=FALSE(),IF(ISERR(FIND(CONCATENATE(AN$4,"+++"),NieStac!$S59))=FALSE(),"+++","++"),"+")," ")," ")</f>
        <v xml:space="preserve"> </v>
      </c>
      <c r="AO51" s="204" t="str">
        <f>IF(ISERR(FIND(AO$4,NieStac!$S59))=FALSE(),IF(ISERR(FIND(CONCATENATE(AO$4,"+"),NieStac!$S59))=FALSE(),IF(ISERR(FIND(CONCATENATE(AO$4,"++"),NieStac!$S59))=FALSE(),IF(ISERR(FIND(CONCATENATE(AO$4,"+++"),NieStac!$S59))=FALSE(),"+++","++"),"+")," ")," ")</f>
        <v xml:space="preserve"> </v>
      </c>
      <c r="AP51" s="204" t="str">
        <f>IF(ISERR(FIND(AP$4,NieStac!$S59))=FALSE(),IF(ISERR(FIND(CONCATENATE(AP$4,"+"),NieStac!$S59))=FALSE(),IF(ISERR(FIND(CONCATENATE(AP$4,"++"),NieStac!$S59))=FALSE(),IF(ISERR(FIND(CONCATENATE(AP$4,"+++"),NieStac!$S59))=FALSE(),"+++","++"),"+")," ")," ")</f>
        <v xml:space="preserve"> </v>
      </c>
      <c r="AQ51" s="204" t="str">
        <f>IF(ISERR(FIND(AQ$4,NieStac!$S59))=FALSE(),IF(ISERR(FIND(CONCATENATE(AQ$4,"+"),NieStac!$S59))=FALSE(),IF(ISERR(FIND(CONCATENATE(AQ$4,"++"),NieStac!$S59))=FALSE(),IF(ISERR(FIND(CONCATENATE(AQ$4,"+++"),NieStac!$S59))=FALSE(),"+++","++"),"+")," ")," ")</f>
        <v xml:space="preserve"> </v>
      </c>
      <c r="AR51" s="204" t="str">
        <f>IF(ISERR(FIND(AR$4,NieStac!$S59))=FALSE(),IF(ISERR(FIND(CONCATENATE(AR$4,"+"),NieStac!$S59))=FALSE(),IF(ISERR(FIND(CONCATENATE(AR$4,"++"),NieStac!$S59))=FALSE(),IF(ISERR(FIND(CONCATENATE(AR$4,"+++"),NieStac!$S59))=FALSE(),"+++","++"),"+")," ")," ")</f>
        <v xml:space="preserve"> </v>
      </c>
      <c r="AS51" s="204" t="str">
        <f>IF(ISERR(FIND(AS$4,NieStac!$S59))=FALSE(),IF(ISERR(FIND(CONCATENATE(AS$4,"+"),NieStac!$S59))=FALSE(),IF(ISERR(FIND(CONCATENATE(AS$4,"++"),NieStac!$S59))=FALSE(),IF(ISERR(FIND(CONCATENATE(AS$4,"+++"),NieStac!$S59))=FALSE(),"+++","++"),"+")," ")," ")</f>
        <v xml:space="preserve"> </v>
      </c>
      <c r="AT51" s="204" t="str">
        <f>IF(ISERR(FIND(AT$4,NieStac!$S59))=FALSE(),IF(ISERR(FIND(CONCATENATE(AT$4,"+"),NieStac!$S59))=FALSE(),IF(ISERR(FIND(CONCATENATE(AT$4,"++"),NieStac!$S59))=FALSE(),IF(ISERR(FIND(CONCATENATE(AT$4,"+++"),NieStac!$S59))=FALSE(),"+++","++"),"+")," ")," ")</f>
        <v xml:space="preserve"> </v>
      </c>
      <c r="AU51" s="204" t="str">
        <f>IF(ISERR(FIND(AU$4,NieStac!$S59))=FALSE(),IF(ISERR(FIND(CONCATENATE(AU$4,"+"),NieStac!$S59))=FALSE(),IF(ISERR(FIND(CONCATENATE(AU$4,"++"),NieStac!$S59))=FALSE(),IF(ISERR(FIND(CONCATENATE(AU$4,"+++"),NieStac!$S59))=FALSE(),"+++","++"),"+")," ")," ")</f>
        <v xml:space="preserve"> </v>
      </c>
      <c r="AV51" s="205">
        <f>NieStac!C59</f>
        <v>0</v>
      </c>
      <c r="AW51" s="204" t="str">
        <f>IF(ISERR(FIND(AW$4,NieStac!$T59))=FALSE(),IF(ISERR(FIND(CONCATENATE(AW$4,"+"),NieStac!$T59))=FALSE(),IF(ISERR(FIND(CONCATENATE(AW$4,"++"),NieStac!$T59))=FALSE(),IF(ISERR(FIND(CONCATENATE(AW$4,"+++"),NieStac!$T59))=FALSE(),"+++","++"),"+")," ")," ")</f>
        <v xml:space="preserve"> </v>
      </c>
      <c r="AX51" s="204" t="str">
        <f>IF(ISERR(FIND(AX$4,NieStac!$T59))=FALSE(),IF(ISERR(FIND(CONCATENATE(AX$4,"+"),NieStac!$T59))=FALSE(),IF(ISERR(FIND(CONCATENATE(AX$4,"++"),NieStac!$T59))=FALSE(),IF(ISERR(FIND(CONCATENATE(AX$4,"+++"),NieStac!$T59))=FALSE(),"+++","++"),"+")," ")," ")</f>
        <v xml:space="preserve"> </v>
      </c>
      <c r="AY51" s="204" t="str">
        <f>IF(ISERR(FIND(AY$4,NieStac!$T59))=FALSE(),IF(ISERR(FIND(CONCATENATE(AY$4,"+"),NieStac!$T59))=FALSE(),IF(ISERR(FIND(CONCATENATE(AY$4,"++"),NieStac!$T59))=FALSE(),IF(ISERR(FIND(CONCATENATE(AY$4,"+++"),NieStac!$T59))=FALSE(),"+++","++"),"+")," ")," ")</f>
        <v xml:space="preserve"> </v>
      </c>
      <c r="AZ51" s="204" t="str">
        <f>IF(ISERR(FIND(AZ$4,NieStac!$T59))=FALSE(),IF(ISERR(FIND(CONCATENATE(AZ$4,"+"),NieStac!$T59))=FALSE(),IF(ISERR(FIND(CONCATENATE(AZ$4,"++"),NieStac!$T59))=FALSE(),IF(ISERR(FIND(CONCATENATE(AZ$4,"+++"),NieStac!$T59))=FALSE(),"+++","++"),"+")," ")," ")</f>
        <v xml:space="preserve"> </v>
      </c>
      <c r="BA51" s="204" t="str">
        <f>IF(ISERR(FIND(BA$4,NieStac!$T59))=FALSE(),IF(ISERR(FIND(CONCATENATE(BA$4,"+"),NieStac!$T59))=FALSE(),IF(ISERR(FIND(CONCATENATE(BA$4,"++"),NieStac!$T59))=FALSE(),IF(ISERR(FIND(CONCATENATE(BA$4,"+++"),NieStac!$T59))=FALSE(),"+++","++"),"+")," ")," ")</f>
        <v xml:space="preserve"> </v>
      </c>
      <c r="BB51" s="204" t="str">
        <f>IF(ISERR(FIND(BB$4,NieStac!$T59))=FALSE(),IF(ISERR(FIND(CONCATENATE(BB$4,"+"),NieStac!$T59))=FALSE(),IF(ISERR(FIND(CONCATENATE(BB$4,"++"),NieStac!$T59))=FALSE(),IF(ISERR(FIND(CONCATENATE(BB$4,"+++"),NieStac!$T59))=FALSE(),"+++","++"),"+")," ")," ")</f>
        <v xml:space="preserve"> </v>
      </c>
      <c r="BC51" s="204" t="str">
        <f>IF(ISERR(FIND(BC$4,NieStac!$T53))=0,IF(ISERR(FIND(CONCATENATE(BC$4,"+"),NieStac!$T53))=0,IF(ISERR(FIND(CONCATENATE(BC$4,"++"),NieStac!$T53))=0,IF(ISERR(FIND(CONCATENATE(BC$4,"+++"),NieStac!$T53))=0,"+++","++"),"+"),"-"),"-")</f>
        <v>-</v>
      </c>
      <c r="BD51" s="204"/>
      <c r="BE51" s="204"/>
    </row>
    <row r="52" spans="1:57" ht="12.75" hidden="1" customHeight="1">
      <c r="A52" s="203">
        <f>NieStac!C60</f>
        <v>0</v>
      </c>
      <c r="B52" s="204" t="str">
        <f>IF(ISERR(FIND(B$4,NieStac!$R60))=FALSE(),IF(ISERR(FIND(CONCATENATE(B$4,"+"),NieStac!$R60))=FALSE(),IF(ISERR(FIND(CONCATENATE(B$4,"++"),NieStac!$R60))=FALSE(),IF(ISERR(FIND(CONCATENATE(B$4,"+++"),NieStac!$R60))=FALSE(),"+++","++"),"+")," ")," ")</f>
        <v xml:space="preserve"> </v>
      </c>
      <c r="C52" s="204" t="str">
        <f>IF(ISERR(FIND(C$4,NieStac!$R60))=FALSE(),IF(ISERR(FIND(CONCATENATE(C$4,"+"),NieStac!$R60))=FALSE(),IF(ISERR(FIND(CONCATENATE(C$4,"++"),NieStac!$R60))=FALSE(),IF(ISERR(FIND(CONCATENATE(C$4,"+++"),NieStac!$R60))=FALSE(),"+++","++"),"+")," ")," ")</f>
        <v xml:space="preserve"> </v>
      </c>
      <c r="D52" s="204" t="str">
        <f>IF(ISERR(FIND(D$4,NieStac!$R60))=FALSE(),IF(ISERR(FIND(CONCATENATE(D$4,"+"),NieStac!$R60))=FALSE(),IF(ISERR(FIND(CONCATENATE(D$4,"++"),NieStac!$R60))=FALSE(),IF(ISERR(FIND(CONCATENATE(D$4,"+++"),NieStac!$R60))=FALSE(),"+++","++"),"+")," ")," ")</f>
        <v xml:space="preserve"> </v>
      </c>
      <c r="E52" s="204" t="str">
        <f>IF(ISERR(FIND(E$4,NieStac!$R60))=FALSE(),IF(ISERR(FIND(CONCATENATE(E$4,"+"),NieStac!$R60))=FALSE(),IF(ISERR(FIND(CONCATENATE(E$4,"++"),NieStac!$R60))=FALSE(),IF(ISERR(FIND(CONCATENATE(E$4,"+++"),NieStac!$R60))=FALSE(),"+++","++"),"+")," ")," ")</f>
        <v xml:space="preserve"> </v>
      </c>
      <c r="F52" s="204" t="str">
        <f>IF(ISERR(FIND(F$4,NieStac!$R60))=FALSE(),IF(ISERR(FIND(CONCATENATE(F$4,"+"),NieStac!$R60))=FALSE(),IF(ISERR(FIND(CONCATENATE(F$4,"++"),NieStac!$R60))=FALSE(),IF(ISERR(FIND(CONCATENATE(F$4,"+++"),NieStac!$R60))=FALSE(),"+++","++"),"+")," ")," ")</f>
        <v xml:space="preserve"> </v>
      </c>
      <c r="G52" s="204" t="str">
        <f>IF(ISERR(FIND(G$4,NieStac!$R60))=FALSE(),IF(ISERR(FIND(CONCATENATE(G$4,"+"),NieStac!$R60))=FALSE(),IF(ISERR(FIND(CONCATENATE(G$4,"++"),NieStac!$R60))=FALSE(),IF(ISERR(FIND(CONCATENATE(G$4,"+++"),NieStac!$R60))=FALSE(),"+++","++"),"+")," ")," ")</f>
        <v xml:space="preserve"> </v>
      </c>
      <c r="H52" s="204" t="str">
        <f>IF(ISERR(FIND(H$4,NieStac!$R60))=FALSE(),IF(ISERR(FIND(CONCATENATE(H$4,"+"),NieStac!$R60))=FALSE(),IF(ISERR(FIND(CONCATENATE(H$4,"++"),NieStac!$R60))=FALSE(),IF(ISERR(FIND(CONCATENATE(H$4,"+++"),NieStac!$R60))=FALSE(),"+++","++"),"+")," ")," ")</f>
        <v xml:space="preserve"> </v>
      </c>
      <c r="I52" s="204" t="str">
        <f>IF(ISERR(FIND(I$4,NieStac!$R60))=FALSE(),IF(ISERR(FIND(CONCATENATE(I$4,"+"),NieStac!$R60))=FALSE(),IF(ISERR(FIND(CONCATENATE(I$4,"++"),NieStac!$R60))=FALSE(),IF(ISERR(FIND(CONCATENATE(I$4,"+++"),NieStac!$R60))=FALSE(),"+++","++"),"+")," ")," ")</f>
        <v xml:space="preserve"> </v>
      </c>
      <c r="J52" s="204" t="str">
        <f>IF(ISERR(FIND(J$4,NieStac!$R60))=FALSE(),IF(ISERR(FIND(CONCATENATE(J$4,"+"),NieStac!$R60))=FALSE(),IF(ISERR(FIND(CONCATENATE(J$4,"++"),NieStac!$R60))=FALSE(),IF(ISERR(FIND(CONCATENATE(J$4,"+++"),NieStac!$R60))=FALSE(),"+++","++"),"+")," ")," ")</f>
        <v xml:space="preserve"> </v>
      </c>
      <c r="K52" s="204" t="str">
        <f>IF(ISERR(FIND(K$4,NieStac!$R60))=FALSE(),IF(ISERR(FIND(CONCATENATE(K$4,"+"),NieStac!$R60))=FALSE(),IF(ISERR(FIND(CONCATENATE(K$4,"++"),NieStac!$R60))=FALSE(),IF(ISERR(FIND(CONCATENATE(K$4,"+++"),NieStac!$R60))=FALSE(),"+++","++"),"+")," ")," ")</f>
        <v xml:space="preserve"> </v>
      </c>
      <c r="L52" s="204" t="str">
        <f>IF(ISERR(FIND(L$4,NieStac!$R60))=FALSE(),IF(ISERR(FIND(CONCATENATE(L$4,"+"),NieStac!$R60))=FALSE(),IF(ISERR(FIND(CONCATENATE(L$4,"++"),NieStac!$R60))=FALSE(),IF(ISERR(FIND(CONCATENATE(L$4,"+++"),NieStac!$R60))=FALSE(),"+++","++"),"+")," ")," ")</f>
        <v xml:space="preserve"> </v>
      </c>
      <c r="M52" s="204" t="str">
        <f>IF(ISERR(FIND(M$4,NieStac!$R60))=FALSE(),IF(ISERR(FIND(CONCATENATE(M$4,"+"),NieStac!$R60))=FALSE(),IF(ISERR(FIND(CONCATENATE(M$4,"++"),NieStac!$R60))=FALSE(),IF(ISERR(FIND(CONCATENATE(M$4,"+++"),NieStac!$R60))=FALSE(),"+++","++"),"+")," ")," ")</f>
        <v xml:space="preserve"> </v>
      </c>
      <c r="N52" s="204" t="str">
        <f>IF(ISERR(FIND(N$4,NieStac!$R60))=FALSE(),IF(ISERR(FIND(CONCATENATE(N$4,"+"),NieStac!$R60))=FALSE(),IF(ISERR(FIND(CONCATENATE(N$4,"++"),NieStac!$R60))=FALSE(),IF(ISERR(FIND(CONCATENATE(N$4,"+++"),NieStac!$R60))=FALSE(),"+++","++"),"+")," ")," ")</f>
        <v xml:space="preserve"> </v>
      </c>
      <c r="O52" s="204" t="str">
        <f>IF(ISERR(FIND(O$4,NieStac!$R60))=FALSE(),IF(ISERR(FIND(CONCATENATE(O$4,"+"),NieStac!$R60))=FALSE(),IF(ISERR(FIND(CONCATENATE(O$4,"++"),NieStac!$R60))=FALSE(),IF(ISERR(FIND(CONCATENATE(O$4,"+++"),NieStac!$R60))=FALSE(),"+++","++"),"+")," ")," ")</f>
        <v xml:space="preserve"> </v>
      </c>
      <c r="P52" s="204" t="str">
        <f>IF(ISERR(FIND(P$4,NieStac!$R60))=FALSE(),IF(ISERR(FIND(CONCATENATE(P$4,"+"),NieStac!$R60))=FALSE(),IF(ISERR(FIND(CONCATENATE(P$4,"++"),NieStac!$R60))=FALSE(),IF(ISERR(FIND(CONCATENATE(P$4,"+++"),NieStac!$R60))=FALSE(),"+++","++"),"+")," ")," ")</f>
        <v xml:space="preserve"> </v>
      </c>
      <c r="Q52" s="204" t="str">
        <f>IF(ISERR(FIND(Q$4,NieStac!$R60))=FALSE(),IF(ISERR(FIND(CONCATENATE(Q$4,"+"),NieStac!$R60))=FALSE(),IF(ISERR(FIND(CONCATENATE(Q$4,"++"),NieStac!$R60))=FALSE(),IF(ISERR(FIND(CONCATENATE(Q$4,"+++"),NieStac!$R60))=FALSE(),"+++","++"),"+")," ")," ")</f>
        <v xml:space="preserve"> </v>
      </c>
      <c r="R52" s="204" t="str">
        <f>IF(ISERR(FIND(R$4,NieStac!$R60))=FALSE(),IF(ISERR(FIND(CONCATENATE(R$4,"+"),NieStac!$R60))=FALSE(),IF(ISERR(FIND(CONCATENATE(R$4,"++"),NieStac!$R60))=FALSE(),IF(ISERR(FIND(CONCATENATE(R$4,"+++"),NieStac!$R60))=FALSE(),"+++","++"),"+")," ")," ")</f>
        <v xml:space="preserve"> </v>
      </c>
      <c r="S52" s="204" t="str">
        <f>IF(ISERR(FIND(S$4,NieStac!$R60))=FALSE(),IF(ISERR(FIND(CONCATENATE(S$4,"+"),NieStac!$R60))=FALSE(),IF(ISERR(FIND(CONCATENATE(S$4,"++"),NieStac!$R60))=FALSE(),IF(ISERR(FIND(CONCATENATE(S$4,"+++"),NieStac!$R60))=FALSE(),"+++","++"),"+")," ")," ")</f>
        <v xml:space="preserve"> </v>
      </c>
      <c r="T52" s="205">
        <f>NieStac!C60</f>
        <v>0</v>
      </c>
      <c r="U52" s="204" t="str">
        <f>IF(ISERR(FIND(U$4,NieStac!$S60))=FALSE(),IF(ISERR(FIND(CONCATENATE(U$4,"+"),NieStac!$S60))=FALSE(),IF(ISERR(FIND(CONCATENATE(U$4,"++"),NieStac!$S60))=FALSE(),IF(ISERR(FIND(CONCATENATE(U$4,"+++"),NieStac!$S60))=FALSE(),"+++","++"),"+")," ")," ")</f>
        <v xml:space="preserve"> </v>
      </c>
      <c r="V52" s="204" t="str">
        <f>IF(ISERR(FIND(V$4,NieStac!$S60))=FALSE(),IF(ISERR(FIND(CONCATENATE(V$4,"+"),NieStac!$S60))=FALSE(),IF(ISERR(FIND(CONCATENATE(V$4,"++"),NieStac!$S60))=FALSE(),IF(ISERR(FIND(CONCATENATE(V$4,"+++"),NieStac!$S60))=FALSE(),"+++","++"),"+")," ")," ")</f>
        <v xml:space="preserve"> </v>
      </c>
      <c r="W52" s="204" t="str">
        <f>IF(ISERR(FIND(W$4,NieStac!$S60))=FALSE(),IF(ISERR(FIND(CONCATENATE(W$4,"+"),NieStac!$S60))=FALSE(),IF(ISERR(FIND(CONCATENATE(W$4,"++"),NieStac!$S60))=FALSE(),IF(ISERR(FIND(CONCATENATE(W$4,"+++"),NieStac!$S60))=FALSE(),"+++","++"),"+")," ")," ")</f>
        <v xml:space="preserve"> </v>
      </c>
      <c r="X52" s="204" t="str">
        <f>IF(ISERR(FIND(X$4,NieStac!$S60))=FALSE(),IF(ISERR(FIND(CONCATENATE(X$4,"+"),NieStac!$S60))=FALSE(),IF(ISERR(FIND(CONCATENATE(X$4,"++"),NieStac!$S60))=FALSE(),IF(ISERR(FIND(CONCATENATE(X$4,"+++"),NieStac!$S60))=FALSE(),"+++","++"),"+")," ")," ")</f>
        <v xml:space="preserve"> </v>
      </c>
      <c r="Y52" s="204" t="str">
        <f>IF(ISERR(FIND(Y$4,NieStac!$S60))=FALSE(),IF(ISERR(FIND(CONCATENATE(Y$4,"+"),NieStac!$S60))=FALSE(),IF(ISERR(FIND(CONCATENATE(Y$4,"++"),NieStac!$S60))=FALSE(),IF(ISERR(FIND(CONCATENATE(Y$4,"+++"),NieStac!$S60))=FALSE(),"+++","++"),"+")," ")," ")</f>
        <v xml:space="preserve"> </v>
      </c>
      <c r="Z52" s="204" t="str">
        <f>IF(ISERR(FIND(Z$4,NieStac!$S60))=FALSE(),IF(ISERR(FIND(CONCATENATE(Z$4,"+"),NieStac!$S60))=FALSE(),IF(ISERR(FIND(CONCATENATE(Z$4,"++"),NieStac!$S60))=FALSE(),IF(ISERR(FIND(CONCATENATE(Z$4,"+++"),NieStac!$S60))=FALSE(),"+++","++"),"+")," ")," ")</f>
        <v xml:space="preserve"> </v>
      </c>
      <c r="AA52" s="204" t="str">
        <f>IF(ISERR(FIND(AA$4,NieStac!$S60))=FALSE(),IF(ISERR(FIND(CONCATENATE(AA$4,"+"),NieStac!$S60))=FALSE(),IF(ISERR(FIND(CONCATENATE(AA$4,"++"),NieStac!$S60))=FALSE(),IF(ISERR(FIND(CONCATENATE(AA$4,"+++"),NieStac!$S60))=FALSE(),"+++","++"),"+")," ")," ")</f>
        <v xml:space="preserve"> </v>
      </c>
      <c r="AB52" s="204" t="str">
        <f>IF(ISERR(FIND(AB$4,NieStac!$S60))=FALSE(),IF(ISERR(FIND(CONCATENATE(AB$4,"+"),NieStac!$S60))=FALSE(),IF(ISERR(FIND(CONCATENATE(AB$4,"++"),NieStac!$S60))=FALSE(),IF(ISERR(FIND(CONCATENATE(AB$4,"+++"),NieStac!$S60))=FALSE(),"+++","++"),"+")," ")," ")</f>
        <v xml:space="preserve"> </v>
      </c>
      <c r="AC52" s="204" t="str">
        <f>IF(ISERR(FIND(AC$4,NieStac!$S60))=FALSE(),IF(ISERR(FIND(CONCATENATE(AC$4,"+"),NieStac!$S60))=FALSE(),IF(ISERR(FIND(CONCATENATE(AC$4,"++"),NieStac!$S60))=FALSE(),IF(ISERR(FIND(CONCATENATE(AC$4,"+++"),NieStac!$S60))=FALSE(),"+++","++"),"+")," ")," ")</f>
        <v xml:space="preserve"> </v>
      </c>
      <c r="AD52" s="204" t="str">
        <f>IF(ISERR(FIND(AD$4,NieStac!$S60))=FALSE(),IF(ISERR(FIND(CONCATENATE(AD$4,"+"),NieStac!$S60))=FALSE(),IF(ISERR(FIND(CONCATENATE(AD$4,"++"),NieStac!$S60))=FALSE(),IF(ISERR(FIND(CONCATENATE(AD$4,"+++"),NieStac!$S60))=FALSE(),"+++","++"),"+")," ")," ")</f>
        <v xml:space="preserve"> </v>
      </c>
      <c r="AE52" s="204" t="str">
        <f>IF(ISERR(FIND(AE$4,NieStac!$S60))=FALSE(),IF(ISERR(FIND(CONCATENATE(AE$4,"+"),NieStac!$S60))=FALSE(),IF(ISERR(FIND(CONCATENATE(AE$4,"++"),NieStac!$S60))=FALSE(),IF(ISERR(FIND(CONCATENATE(AE$4,"+++"),NieStac!$S60))=FALSE(),"+++","++"),"+")," ")," ")</f>
        <v xml:space="preserve"> </v>
      </c>
      <c r="AF52" s="204" t="str">
        <f>IF(ISERR(FIND(AF$4,NieStac!$S60))=FALSE(),IF(ISERR(FIND(CONCATENATE(AF$4,"+"),NieStac!$S60))=FALSE(),IF(ISERR(FIND(CONCATENATE(AF$4,"++"),NieStac!$S60))=FALSE(),IF(ISERR(FIND(CONCATENATE(AF$4,"+++"),NieStac!$S60))=FALSE(),"+++","++"),"+")," ")," ")</f>
        <v xml:space="preserve"> </v>
      </c>
      <c r="AG52" s="204" t="str">
        <f>IF(ISERR(FIND(AG$4,NieStac!$S60))=FALSE(),IF(ISERR(FIND(CONCATENATE(AG$4,"+"),NieStac!$S60))=FALSE(),IF(ISERR(FIND(CONCATENATE(AG$4,"++"),NieStac!$S60))=FALSE(),IF(ISERR(FIND(CONCATENATE(AG$4,"+++"),NieStac!$S60))=FALSE(),"+++","++"),"+")," ")," ")</f>
        <v xml:space="preserve"> </v>
      </c>
      <c r="AH52" s="204" t="str">
        <f>IF(ISERR(FIND(AH$4,NieStac!$S60))=FALSE(),IF(ISERR(FIND(CONCATENATE(AH$4,"+"),NieStac!$S60))=FALSE(),IF(ISERR(FIND(CONCATENATE(AH$4,"++"),NieStac!$S60))=FALSE(),IF(ISERR(FIND(CONCATENATE(AH$4,"+++"),NieStac!$S60))=FALSE(),"+++","++"),"+")," ")," ")</f>
        <v xml:space="preserve"> </v>
      </c>
      <c r="AI52" s="204" t="str">
        <f>IF(ISERR(FIND(AI$4,NieStac!$S60))=FALSE(),IF(ISERR(FIND(CONCATENATE(AI$4,"+"),NieStac!$S60))=FALSE(),IF(ISERR(FIND(CONCATENATE(AI$4,"++"),NieStac!$S60))=FALSE(),IF(ISERR(FIND(CONCATENATE(AI$4,"+++"),NieStac!$S60))=FALSE(),"+++","++"),"+")," ")," ")</f>
        <v xml:space="preserve"> </v>
      </c>
      <c r="AJ52" s="204" t="str">
        <f>IF(ISERR(FIND(AJ$4,NieStac!$S60))=FALSE(),IF(ISERR(FIND(CONCATENATE(AJ$4,"+"),NieStac!$S60))=FALSE(),IF(ISERR(FIND(CONCATENATE(AJ$4,"++"),NieStac!$S60))=FALSE(),IF(ISERR(FIND(CONCATENATE(AJ$4,"+++"),NieStac!$S60))=FALSE(),"+++","++"),"+")," ")," ")</f>
        <v xml:space="preserve"> </v>
      </c>
      <c r="AK52" s="204" t="str">
        <f>IF(ISERR(FIND(AK$4,NieStac!$S60))=FALSE(),IF(ISERR(FIND(CONCATENATE(AK$4,"+"),NieStac!$S60))=FALSE(),IF(ISERR(FIND(CONCATENATE(AK$4,"++"),NieStac!$S60))=FALSE(),IF(ISERR(FIND(CONCATENATE(AK$4,"+++"),NieStac!$S60))=FALSE(),"+++","++"),"+")," ")," ")</f>
        <v xml:space="preserve"> </v>
      </c>
      <c r="AL52" s="204" t="str">
        <f>IF(ISERR(FIND(AL$4,NieStac!$S60))=FALSE(),IF(ISERR(FIND(CONCATENATE(AL$4,"+"),NieStac!$S60))=FALSE(),IF(ISERR(FIND(CONCATENATE(AL$4,"++"),NieStac!$S60))=FALSE(),IF(ISERR(FIND(CONCATENATE(AL$4,"+++"),NieStac!$S60))=FALSE(),"+++","++"),"+")," ")," ")</f>
        <v xml:space="preserve"> </v>
      </c>
      <c r="AM52" s="204" t="str">
        <f>IF(ISERR(FIND(AM$4,NieStac!$S60))=FALSE(),IF(ISERR(FIND(CONCATENATE(AM$4,"+"),NieStac!$S60))=FALSE(),IF(ISERR(FIND(CONCATENATE(AM$4,"++"),NieStac!$S60))=FALSE(),IF(ISERR(FIND(CONCATENATE(AM$4,"+++"),NieStac!$S60))=FALSE(),"+++","++"),"+")," ")," ")</f>
        <v xml:space="preserve"> </v>
      </c>
      <c r="AN52" s="204" t="str">
        <f>IF(ISERR(FIND(AN$4,NieStac!$S60))=FALSE(),IF(ISERR(FIND(CONCATENATE(AN$4,"+"),NieStac!$S60))=FALSE(),IF(ISERR(FIND(CONCATENATE(AN$4,"++"),NieStac!$S60))=FALSE(),IF(ISERR(FIND(CONCATENATE(AN$4,"+++"),NieStac!$S60))=FALSE(),"+++","++"),"+")," ")," ")</f>
        <v xml:space="preserve"> </v>
      </c>
      <c r="AO52" s="204" t="str">
        <f>IF(ISERR(FIND(AO$4,NieStac!$S60))=FALSE(),IF(ISERR(FIND(CONCATENATE(AO$4,"+"),NieStac!$S60))=FALSE(),IF(ISERR(FIND(CONCATENATE(AO$4,"++"),NieStac!$S60))=FALSE(),IF(ISERR(FIND(CONCATENATE(AO$4,"+++"),NieStac!$S60))=FALSE(),"+++","++"),"+")," ")," ")</f>
        <v xml:space="preserve"> </v>
      </c>
      <c r="AP52" s="204" t="str">
        <f>IF(ISERR(FIND(AP$4,NieStac!$S60))=FALSE(),IF(ISERR(FIND(CONCATENATE(AP$4,"+"),NieStac!$S60))=FALSE(),IF(ISERR(FIND(CONCATENATE(AP$4,"++"),NieStac!$S60))=FALSE(),IF(ISERR(FIND(CONCATENATE(AP$4,"+++"),NieStac!$S60))=FALSE(),"+++","++"),"+")," ")," ")</f>
        <v xml:space="preserve"> </v>
      </c>
      <c r="AQ52" s="204" t="str">
        <f>IF(ISERR(FIND(AQ$4,NieStac!$S60))=FALSE(),IF(ISERR(FIND(CONCATENATE(AQ$4,"+"),NieStac!$S60))=FALSE(),IF(ISERR(FIND(CONCATENATE(AQ$4,"++"),NieStac!$S60))=FALSE(),IF(ISERR(FIND(CONCATENATE(AQ$4,"+++"),NieStac!$S60))=FALSE(),"+++","++"),"+")," ")," ")</f>
        <v xml:space="preserve"> </v>
      </c>
      <c r="AR52" s="204" t="str">
        <f>IF(ISERR(FIND(AR$4,NieStac!$S60))=FALSE(),IF(ISERR(FIND(CONCATENATE(AR$4,"+"),NieStac!$S60))=FALSE(),IF(ISERR(FIND(CONCATENATE(AR$4,"++"),NieStac!$S60))=FALSE(),IF(ISERR(FIND(CONCATENATE(AR$4,"+++"),NieStac!$S60))=FALSE(),"+++","++"),"+")," ")," ")</f>
        <v xml:space="preserve"> </v>
      </c>
      <c r="AS52" s="204" t="str">
        <f>IF(ISERR(FIND(AS$4,NieStac!$S60))=FALSE(),IF(ISERR(FIND(CONCATENATE(AS$4,"+"),NieStac!$S60))=FALSE(),IF(ISERR(FIND(CONCATENATE(AS$4,"++"),NieStac!$S60))=FALSE(),IF(ISERR(FIND(CONCATENATE(AS$4,"+++"),NieStac!$S60))=FALSE(),"+++","++"),"+")," ")," ")</f>
        <v xml:space="preserve"> </v>
      </c>
      <c r="AT52" s="204" t="str">
        <f>IF(ISERR(FIND(AT$4,NieStac!$S60))=FALSE(),IF(ISERR(FIND(CONCATENATE(AT$4,"+"),NieStac!$S60))=FALSE(),IF(ISERR(FIND(CONCATENATE(AT$4,"++"),NieStac!$S60))=FALSE(),IF(ISERR(FIND(CONCATENATE(AT$4,"+++"),NieStac!$S60))=FALSE(),"+++","++"),"+")," ")," ")</f>
        <v xml:space="preserve"> </v>
      </c>
      <c r="AU52" s="204" t="str">
        <f>IF(ISERR(FIND(AU$4,NieStac!$S60))=FALSE(),IF(ISERR(FIND(CONCATENATE(AU$4,"+"),NieStac!$S60))=FALSE(),IF(ISERR(FIND(CONCATENATE(AU$4,"++"),NieStac!$S60))=FALSE(),IF(ISERR(FIND(CONCATENATE(AU$4,"+++"),NieStac!$S60))=FALSE(),"+++","++"),"+")," ")," ")</f>
        <v xml:space="preserve"> </v>
      </c>
      <c r="AV52" s="205">
        <f>NieStac!C60</f>
        <v>0</v>
      </c>
      <c r="AW52" s="204" t="str">
        <f>IF(ISERR(FIND(AW$4,NieStac!$T60))=FALSE(),IF(ISERR(FIND(CONCATENATE(AW$4,"+"),NieStac!$T60))=FALSE(),IF(ISERR(FIND(CONCATENATE(AW$4,"++"),NieStac!$T60))=FALSE(),IF(ISERR(FIND(CONCATENATE(AW$4,"+++"),NieStac!$T60))=FALSE(),"+++","++"),"+")," ")," ")</f>
        <v xml:space="preserve"> </v>
      </c>
      <c r="AX52" s="204" t="str">
        <f>IF(ISERR(FIND(AX$4,NieStac!$T60))=FALSE(),IF(ISERR(FIND(CONCATENATE(AX$4,"+"),NieStac!$T60))=FALSE(),IF(ISERR(FIND(CONCATENATE(AX$4,"++"),NieStac!$T60))=FALSE(),IF(ISERR(FIND(CONCATENATE(AX$4,"+++"),NieStac!$T60))=FALSE(),"+++","++"),"+")," ")," ")</f>
        <v xml:space="preserve"> </v>
      </c>
      <c r="AY52" s="204" t="str">
        <f>IF(ISERR(FIND(AY$4,NieStac!$T60))=FALSE(),IF(ISERR(FIND(CONCATENATE(AY$4,"+"),NieStac!$T60))=FALSE(),IF(ISERR(FIND(CONCATENATE(AY$4,"++"),NieStac!$T60))=FALSE(),IF(ISERR(FIND(CONCATENATE(AY$4,"+++"),NieStac!$T60))=FALSE(),"+++","++"),"+")," ")," ")</f>
        <v xml:space="preserve"> </v>
      </c>
      <c r="AZ52" s="204" t="str">
        <f>IF(ISERR(FIND(AZ$4,NieStac!$T60))=FALSE(),IF(ISERR(FIND(CONCATENATE(AZ$4,"+"),NieStac!$T60))=FALSE(),IF(ISERR(FIND(CONCATENATE(AZ$4,"++"),NieStac!$T60))=FALSE(),IF(ISERR(FIND(CONCATENATE(AZ$4,"+++"),NieStac!$T60))=FALSE(),"+++","++"),"+")," ")," ")</f>
        <v xml:space="preserve"> </v>
      </c>
      <c r="BA52" s="204" t="str">
        <f>IF(ISERR(FIND(BA$4,NieStac!$T60))=FALSE(),IF(ISERR(FIND(CONCATENATE(BA$4,"+"),NieStac!$T60))=FALSE(),IF(ISERR(FIND(CONCATENATE(BA$4,"++"),NieStac!$T60))=FALSE(),IF(ISERR(FIND(CONCATENATE(BA$4,"+++"),NieStac!$T60))=FALSE(),"+++","++"),"+")," ")," ")</f>
        <v xml:space="preserve"> </v>
      </c>
      <c r="BB52" s="204" t="str">
        <f>IF(ISERR(FIND(BB$4,NieStac!$T60))=FALSE(),IF(ISERR(FIND(CONCATENATE(BB$4,"+"),NieStac!$T60))=FALSE(),IF(ISERR(FIND(CONCATENATE(BB$4,"++"),NieStac!$T60))=FALSE(),IF(ISERR(FIND(CONCATENATE(BB$4,"+++"),NieStac!$T60))=FALSE(),"+++","++"),"+")," ")," ")</f>
        <v xml:space="preserve"> </v>
      </c>
      <c r="BC52" s="204" t="str">
        <f>IF(ISERR(FIND(BC$4,NieStac!#REF!))=0,IF(ISERR(FIND(CONCATENATE(BC$4,"+"),NieStac!#REF!))=0,IF(ISERR(FIND(CONCATENATE(BC$4,"++"),NieStac!#REF!))=0,IF(ISERR(FIND(CONCATENATE(BC$4,"+++"),NieStac!#REF!))=0,"+++","++"),"+"),"-"),"-")</f>
        <v>-</v>
      </c>
      <c r="BD52" s="204"/>
      <c r="BE52" s="204"/>
    </row>
    <row r="53" spans="1:57" ht="12.75" hidden="1" customHeight="1">
      <c r="A53" s="209"/>
      <c r="B53" s="210" t="str">
        <f t="shared" ref="B53:R53" si="1">CONCATENATE(IF(B6&lt;&gt;"-",B6,""),IF(B7&lt;&gt;"-",B7,""),IF(B8&lt;&gt;"-",B8,""),IF(B23&lt;&gt;"-",B23,""),IF(B10&lt;&gt;"-",B10,""),IF(B11&lt;&gt;"-",B11,""),IF(B12&lt;&gt;"-",B12,""),IF(B13&lt;&gt;"-",B13,""),IF(B14&lt;&gt;"-",B14,""),IF(B15&lt;&gt;"-",B15,""),IF(B17&lt;&gt;"-",B17,""),IF(B18&lt;&gt;"-",B18,""),IF(B19&lt;&gt;"-",B19,""),IF(B20&lt;&gt;"-",B20,""),IF(B21&lt;&gt;"-",B21,""),IF(B22&lt;&gt;"-",B22,""),IF(B9&lt;&gt;"-",B9,""),IF(B24&lt;&gt;"-",B24,""),IF(B25&lt;&gt;"-",B25,""),IF(B26&lt;&gt;"-",B26,""),IF(B27&lt;&gt;"-",B27,""),IF(B28&lt;&gt;"-",B28,""),IF(B29&lt;&gt;"-",B29,""),IF(B30&lt;&gt;"-",B30,""),IF(B31&lt;&gt;"-",B31,""),IF(B33&lt;&gt;"-",B33,""),IF(B34&lt;&gt;"-",B34,""),IF(B35&lt;&gt;"-",B35,""),IF(B36&lt;&gt;"-",B36,""),IF(B37&lt;&gt;"-",B37,""),IF(B38&lt;&gt;"-",B38,""),IF(B40&lt;&gt;"-",B40,""),IF(B41&lt;&gt;"-",B41,""),IF(B42&lt;&gt;"-",B42,""),IF(B43&lt;&gt;"-",B43,""),IF(B44&lt;&gt;"-",B44,""),IF(B45&lt;&gt;"-",B45,""),IF(B46&lt;&gt;"-",B46,""))</f>
        <v xml:space="preserve">   ++++        ++++                 +++  </v>
      </c>
      <c r="C53" s="210" t="str">
        <f t="shared" si="1"/>
        <v xml:space="preserve">             + +++           +++ +     </v>
      </c>
      <c r="D53" s="210" t="str">
        <f t="shared" si="1"/>
        <v xml:space="preserve">+++    ++                      ++    + </v>
      </c>
      <c r="E53" s="210" t="str">
        <f t="shared" si="1"/>
        <v xml:space="preserve"> +++             +++                   </v>
      </c>
      <c r="F53" s="210" t="str">
        <f t="shared" si="1"/>
        <v xml:space="preserve">   +++          +++++++         ++     + </v>
      </c>
      <c r="G53" s="210" t="str">
        <f t="shared" si="1"/>
        <v xml:space="preserve"> +           +++ ++             + ++   </v>
      </c>
      <c r="H53" s="210" t="str">
        <f t="shared" si="1"/>
        <v xml:space="preserve">  ++ +++           ++++         ++    ++++ </v>
      </c>
      <c r="I53" s="210" t="str">
        <f t="shared" si="1"/>
        <v xml:space="preserve">              +++                +  </v>
      </c>
      <c r="J53" s="210" t="str">
        <f t="shared" si="1"/>
        <v xml:space="preserve">   +++           + +         + + +   </v>
      </c>
      <c r="K53" s="210" t="str">
        <f t="shared" si="1"/>
        <v xml:space="preserve">     ++          ++++++          +++++++++ ++ </v>
      </c>
      <c r="L53" s="210" t="str">
        <f t="shared" si="1"/>
        <v xml:space="preserve">+++  +++        ++                + +++  </v>
      </c>
      <c r="M53" s="210" t="str">
        <f t="shared" si="1"/>
        <v xml:space="preserve">  ++ ++++                        +++ +++  </v>
      </c>
      <c r="N53" s="210" t="str">
        <f t="shared" si="1"/>
        <v xml:space="preserve">+                                  </v>
      </c>
      <c r="O53" s="210" t="str">
        <f t="shared" si="1"/>
        <v xml:space="preserve">+     +           +++            +   </v>
      </c>
      <c r="P53" s="210" t="str">
        <f t="shared" si="1"/>
        <v xml:space="preserve">                  +++                </v>
      </c>
      <c r="Q53" s="210" t="str">
        <f t="shared" si="1"/>
        <v xml:space="preserve">                                   </v>
      </c>
      <c r="R53" s="210" t="str">
        <f t="shared" si="1"/>
        <v xml:space="preserve">                  +++                </v>
      </c>
      <c r="S53" s="210"/>
      <c r="T53" s="210"/>
      <c r="U53" s="210" t="str">
        <f t="shared" ref="U53:AQ53" si="2">CONCATENATE(IF(U6&lt;&gt;"-",U6,""),IF(U7&lt;&gt;"-",U7,""),IF(U8&lt;&gt;"-",U8,""),IF(U23&lt;&gt;"-",U23,""),IF(U10&lt;&gt;"-",U10,""),IF(U11&lt;&gt;"-",U11,""),IF(U12&lt;&gt;"-",U12,""),IF(U13&lt;&gt;"-",U13,""),IF(U14&lt;&gt;"-",U14,""),IF(U15&lt;&gt;"-",U15,""),IF(U17&lt;&gt;"-",U17,""),IF(U18&lt;&gt;"-",U18,""),IF(U19&lt;&gt;"-",U19,""),IF(U20&lt;&gt;"-",U20,""),IF(U21&lt;&gt;"-",U21,""),IF(U22&lt;&gt;"-",U22,""),IF(U9&lt;&gt;"-",U9,""),IF(U24&lt;&gt;"-",U24,""),IF(U25&lt;&gt;"-",U25,""),IF(U26&lt;&gt;"-",U26,""),IF(U27&lt;&gt;"-",U27,""),IF(U28&lt;&gt;"-",U28,""),IF(U29&lt;&gt;"-",U29,""),IF(U30&lt;&gt;"-",U30,""),IF(U31&lt;&gt;"-",U31,""),IF(U33&lt;&gt;"-",U33,""),IF(U34&lt;&gt;"-",U34,""),IF(U35&lt;&gt;"-",U35,""),IF(U36&lt;&gt;"-",U36,""),IF(U37&lt;&gt;"-",U37,""),IF(U38&lt;&gt;"-",U38,""),IF(U40&lt;&gt;"-",U40,""),IF(U41&lt;&gt;"-",U41,""),IF(U42&lt;&gt;"-",U42,""),IF(U43&lt;&gt;"-",U43,""),IF(U44&lt;&gt;"-",U44,""),IF(U45&lt;&gt;"-",U45,""),IF(U46&lt;&gt;"-",U46,""))</f>
        <v xml:space="preserve">    +++      ++++   ++         +++ +  </v>
      </c>
      <c r="V53" s="210" t="str">
        <f t="shared" si="2"/>
        <v xml:space="preserve">++    +                    ++ +    </v>
      </c>
      <c r="W53" s="210" t="str">
        <f t="shared" si="2"/>
        <v xml:space="preserve">                  +++              </v>
      </c>
      <c r="X53" s="210" t="str">
        <f t="shared" si="2"/>
        <v xml:space="preserve">                  +         +++    </v>
      </c>
      <c r="Y53" s="210" t="str">
        <f t="shared" si="2"/>
        <v xml:space="preserve">              ++             +    </v>
      </c>
      <c r="Z53" s="210" t="str">
        <f t="shared" si="2"/>
        <v xml:space="preserve">                            +    </v>
      </c>
      <c r="AA53" s="210" t="str">
        <f t="shared" si="2"/>
        <v xml:space="preserve">                  +++              </v>
      </c>
      <c r="AB53" s="210" t="str">
        <f t="shared" si="2"/>
        <v xml:space="preserve">   +           +            ++    </v>
      </c>
      <c r="AC53" s="210" t="str">
        <f t="shared" si="2"/>
        <v xml:space="preserve">  ++++++++          +++++        + + ++++++ </v>
      </c>
      <c r="AD53" s="210" t="str">
        <f t="shared" si="2"/>
        <v xml:space="preserve">   +++++        ++++++++          +  ++++ </v>
      </c>
      <c r="AE53" s="210" t="str">
        <f t="shared" si="2"/>
        <v xml:space="preserve"> +          ++              +     </v>
      </c>
      <c r="AF53" s="210" t="str">
        <f t="shared" si="2"/>
        <v xml:space="preserve">     ++        ++           ++    + </v>
      </c>
      <c r="AG53" s="210" t="str">
        <f t="shared" si="2"/>
        <v xml:space="preserve">+++++           ++           ++     </v>
      </c>
      <c r="AH53" s="210" t="str">
        <f t="shared" si="2"/>
        <v xml:space="preserve">+            +   +++           ++ ++ </v>
      </c>
      <c r="AI53" s="210" t="str">
        <f t="shared" si="2"/>
        <v xml:space="preserve">   ++++                       + ++  </v>
      </c>
      <c r="AJ53" s="210" t="str">
        <f t="shared" si="2"/>
        <v xml:space="preserve">                            ++++++ + </v>
      </c>
      <c r="AK53" s="210" t="str">
        <f t="shared" si="2"/>
        <v xml:space="preserve">      +++                          </v>
      </c>
      <c r="AL53" s="210" t="str">
        <f t="shared" si="2"/>
        <v xml:space="preserve">                 +++               </v>
      </c>
      <c r="AM53" s="210" t="str">
        <f t="shared" si="2"/>
        <v xml:space="preserve">  + +          +++         +   +  </v>
      </c>
      <c r="AN53" s="210" t="str">
        <f t="shared" si="2"/>
        <v xml:space="preserve">+                                </v>
      </c>
      <c r="AO53" s="210" t="str">
        <f t="shared" si="2"/>
        <v xml:space="preserve">  +                       ++      </v>
      </c>
      <c r="AP53" s="210" t="str">
        <f t="shared" si="2"/>
        <v xml:space="preserve"> + ++++++      +++ +++        +    ++  </v>
      </c>
      <c r="AQ53" s="210" t="str">
        <f t="shared" si="2"/>
        <v xml:space="preserve">  +++                          + ++ </v>
      </c>
      <c r="AR53" s="210"/>
      <c r="AS53" s="210"/>
      <c r="AT53" s="210"/>
      <c r="AU53" s="210"/>
      <c r="AV53" s="210"/>
      <c r="AW53" s="210" t="str">
        <f t="shared" ref="AW53:BB53" si="3">CONCATENATE(IF(AW6&lt;&gt;"-",AW6,""),IF(AW7&lt;&gt;"-",AW7,""),IF(AW8&lt;&gt;"-",AW8,""),IF(AW23&lt;&gt;"-",AW23,""),IF(AW10&lt;&gt;"-",AW10,""),IF(AW11&lt;&gt;"-",AW11,""),IF(AW12&lt;&gt;"-",AW12,""),IF(AW13&lt;&gt;"-",AW13,""),IF(AW14&lt;&gt;"-",AW14,""),IF(AW15&lt;&gt;"-",AW15,""),IF(AW17&lt;&gt;"-",AW17,""),IF(AW18&lt;&gt;"-",AW18,""),IF(AW19&lt;&gt;"-",AW19,""),IF(AW20&lt;&gt;"-",AW20,""),IF(AW21&lt;&gt;"-",AW21,""),IF(AW22&lt;&gt;"-",AW22,""),IF(AW9&lt;&gt;"-",AW9,""),IF(AW24&lt;&gt;"-",AW24,""),IF(AW25&lt;&gt;"-",AW25,""),IF(AW26&lt;&gt;"-",AW26,""),IF(AW27&lt;&gt;"-",AW27,""),IF(AW28&lt;&gt;"-",AW28,""),IF(AW29&lt;&gt;"-",AW29,""),IF(AW30&lt;&gt;"-",AW30,""),IF(AW31&lt;&gt;"-",AW31,""),IF(AW33&lt;&gt;"-",AW33,""),IF(AW34&lt;&gt;"-",AW34,""),IF(AW35&lt;&gt;"-",AW35,""),IF(AW36&lt;&gt;"-",AW36,""),IF(AW37&lt;&gt;"-",AW37,""),IF(AW38&lt;&gt;"-",AW38,""),IF(AW40&lt;&gt;"-",AW40,""),IF(AW41&lt;&gt;"-",AW41,""),IF(AW42&lt;&gt;"-",AW42,""),IF(AW43&lt;&gt;"-",AW43,""),IF(AW44&lt;&gt;"-",AW44,""),IF(AW45&lt;&gt;"-",AW45,""),IF(AW46&lt;&gt;"-",AW46,""))</f>
        <v xml:space="preserve">             ++++             +++    </v>
      </c>
      <c r="AX53" s="210" t="str">
        <f t="shared" si="3"/>
        <v xml:space="preserve">+     ++                      ++   </v>
      </c>
      <c r="AY53" s="210" t="str">
        <f t="shared" si="3"/>
        <v xml:space="preserve">Moduł kształcenia++ +++         +  ++       ++ +++++ </v>
      </c>
      <c r="AZ53" s="210" t="str">
        <f t="shared" si="3"/>
        <v xml:space="preserve">++ ++++++     ++++++        ++  +++++ </v>
      </c>
      <c r="BA53" s="210" t="str">
        <f t="shared" si="3"/>
        <v xml:space="preserve">             +   +++              </v>
      </c>
      <c r="BB53" s="210" t="str">
        <f t="shared" si="3"/>
        <v xml:space="preserve">             ++  ++          +    </v>
      </c>
      <c r="BC53" s="210" t="str">
        <f>"#VALUE!"</f>
        <v>#VALUE!</v>
      </c>
      <c r="BD53" s="210"/>
      <c r="BE53" s="210"/>
    </row>
    <row r="54" spans="1:57" ht="22.5" customHeight="1">
      <c r="A54" s="211" t="s">
        <v>216</v>
      </c>
      <c r="B54" s="212">
        <f t="shared" ref="B54:S54" si="4">COUNTIF(B9:B52,"+*")</f>
        <v>5</v>
      </c>
      <c r="C54" s="212">
        <f t="shared" si="4"/>
        <v>4</v>
      </c>
      <c r="D54" s="212">
        <f t="shared" si="4"/>
        <v>5</v>
      </c>
      <c r="E54" s="212">
        <f t="shared" si="4"/>
        <v>2</v>
      </c>
      <c r="F54" s="212">
        <f t="shared" si="4"/>
        <v>7</v>
      </c>
      <c r="G54" s="212">
        <f t="shared" si="4"/>
        <v>5</v>
      </c>
      <c r="H54" s="212">
        <f t="shared" si="4"/>
        <v>7</v>
      </c>
      <c r="I54" s="212">
        <f t="shared" si="4"/>
        <v>3</v>
      </c>
      <c r="J54" s="212">
        <f t="shared" si="4"/>
        <v>6</v>
      </c>
      <c r="K54" s="212">
        <f t="shared" si="4"/>
        <v>10</v>
      </c>
      <c r="L54" s="212">
        <f t="shared" si="4"/>
        <v>6</v>
      </c>
      <c r="M54" s="212">
        <f t="shared" si="4"/>
        <v>7</v>
      </c>
      <c r="N54" s="212">
        <f t="shared" si="4"/>
        <v>4</v>
      </c>
      <c r="O54" s="212">
        <f t="shared" si="4"/>
        <v>5</v>
      </c>
      <c r="P54" s="212">
        <f t="shared" si="4"/>
        <v>3</v>
      </c>
      <c r="Q54" s="212">
        <f t="shared" si="4"/>
        <v>2</v>
      </c>
      <c r="R54" s="212">
        <f t="shared" si="4"/>
        <v>1</v>
      </c>
      <c r="S54" s="212">
        <f t="shared" si="4"/>
        <v>1</v>
      </c>
      <c r="T54" s="211" t="s">
        <v>216</v>
      </c>
      <c r="U54" s="212">
        <f t="shared" ref="U54:AU54" si="5">COUNTIF(U9:U52,"+*")</f>
        <v>12</v>
      </c>
      <c r="V54" s="212">
        <f t="shared" si="5"/>
        <v>6</v>
      </c>
      <c r="W54" s="212">
        <f t="shared" si="5"/>
        <v>3</v>
      </c>
      <c r="X54" s="212">
        <f t="shared" si="5"/>
        <v>5</v>
      </c>
      <c r="Y54" s="212">
        <f t="shared" si="5"/>
        <v>3</v>
      </c>
      <c r="Z54" s="212">
        <f t="shared" si="5"/>
        <v>3</v>
      </c>
      <c r="AA54" s="212">
        <f t="shared" si="5"/>
        <v>3</v>
      </c>
      <c r="AB54" s="212">
        <f t="shared" si="5"/>
        <v>4</v>
      </c>
      <c r="AC54" s="212">
        <f t="shared" si="5"/>
        <v>11</v>
      </c>
      <c r="AD54" s="212">
        <f t="shared" si="5"/>
        <v>9</v>
      </c>
      <c r="AE54" s="212">
        <f t="shared" si="5"/>
        <v>3</v>
      </c>
      <c r="AF54" s="212">
        <f t="shared" si="5"/>
        <v>4</v>
      </c>
      <c r="AG54" s="212">
        <f t="shared" si="5"/>
        <v>6</v>
      </c>
      <c r="AH54" s="212">
        <f t="shared" si="5"/>
        <v>5</v>
      </c>
      <c r="AI54" s="212">
        <f t="shared" si="5"/>
        <v>5</v>
      </c>
      <c r="AJ54" s="212">
        <f t="shared" si="5"/>
        <v>4</v>
      </c>
      <c r="AK54" s="212">
        <f t="shared" si="5"/>
        <v>1</v>
      </c>
      <c r="AL54" s="212">
        <f t="shared" si="5"/>
        <v>2</v>
      </c>
      <c r="AM54" s="212">
        <f t="shared" si="5"/>
        <v>6</v>
      </c>
      <c r="AN54" s="212">
        <f t="shared" si="5"/>
        <v>2</v>
      </c>
      <c r="AO54" s="212">
        <f t="shared" si="5"/>
        <v>3</v>
      </c>
      <c r="AP54" s="212">
        <f t="shared" si="5"/>
        <v>11</v>
      </c>
      <c r="AQ54" s="212">
        <f t="shared" si="5"/>
        <v>4</v>
      </c>
      <c r="AR54" s="212">
        <f t="shared" si="5"/>
        <v>3</v>
      </c>
      <c r="AS54" s="212">
        <f t="shared" si="5"/>
        <v>4</v>
      </c>
      <c r="AT54" s="212">
        <f t="shared" si="5"/>
        <v>1</v>
      </c>
      <c r="AU54" s="212">
        <f t="shared" si="5"/>
        <v>2</v>
      </c>
      <c r="AV54" s="211" t="s">
        <v>216</v>
      </c>
      <c r="AW54" s="212">
        <f t="shared" ref="AW54:BB54" si="6">COUNTIF(AW9:AW52,"+*")</f>
        <v>5</v>
      </c>
      <c r="AX54" s="212">
        <f t="shared" si="6"/>
        <v>5</v>
      </c>
      <c r="AY54" s="212">
        <f t="shared" si="6"/>
        <v>13</v>
      </c>
      <c r="AZ54" s="212">
        <f t="shared" si="6"/>
        <v>18</v>
      </c>
      <c r="BA54" s="212">
        <f t="shared" si="6"/>
        <v>6</v>
      </c>
      <c r="BB54" s="212">
        <f t="shared" si="6"/>
        <v>7</v>
      </c>
      <c r="BC54" s="1"/>
      <c r="BD54" s="1"/>
      <c r="BE54" s="1"/>
    </row>
    <row r="55" spans="1:57" ht="12.75" customHeight="1">
      <c r="A55" s="4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46"/>
      <c r="AZ55" s="1"/>
      <c r="BA55" s="1"/>
      <c r="BB55" s="1"/>
      <c r="BC55" s="1"/>
      <c r="BD55" s="1"/>
      <c r="BE55" s="1"/>
    </row>
    <row r="56" spans="1:57" ht="12.75" customHeight="1">
      <c r="A56" s="4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46"/>
      <c r="AZ56" s="1"/>
      <c r="BA56" s="1"/>
      <c r="BB56" s="1"/>
      <c r="BC56" s="1"/>
      <c r="BD56" s="1"/>
      <c r="BE56" s="1"/>
    </row>
    <row r="57" spans="1:57" ht="12.75" customHeight="1">
      <c r="BC57" s="1"/>
      <c r="BD57" s="1"/>
      <c r="BE57" s="1"/>
    </row>
    <row r="58" spans="1:57" ht="12.75" customHeight="1">
      <c r="A58" s="4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46"/>
      <c r="AZ58" s="1"/>
      <c r="BA58" s="1"/>
      <c r="BB58" s="1"/>
      <c r="BC58" s="1"/>
      <c r="BD58" s="1"/>
      <c r="BE58" s="1"/>
    </row>
    <row r="59" spans="1:57" ht="12.75" customHeight="1">
      <c r="A59" s="4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46"/>
      <c r="AZ59" s="1"/>
      <c r="BA59" s="1"/>
      <c r="BB59" s="1"/>
      <c r="BC59" s="1"/>
      <c r="BD59" s="1"/>
      <c r="BE59" s="1"/>
    </row>
    <row r="60" spans="1:57" ht="12.75" customHeight="1">
      <c r="A60" s="4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46"/>
      <c r="AZ60" s="1"/>
      <c r="BA60" s="1"/>
      <c r="BB60" s="1"/>
      <c r="BC60" s="1"/>
      <c r="BD60" s="1"/>
      <c r="BE60" s="1"/>
    </row>
    <row r="61" spans="1:57" ht="12.75" customHeight="1">
      <c r="A61" s="4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46"/>
      <c r="AZ61" s="1"/>
      <c r="BA61" s="1"/>
      <c r="BB61" s="1"/>
      <c r="BC61" s="1"/>
      <c r="BD61" s="1"/>
      <c r="BE61" s="1"/>
    </row>
    <row r="62" spans="1:57" ht="12.75" customHeight="1">
      <c r="A62" s="4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46"/>
      <c r="AZ62" s="1"/>
      <c r="BA62" s="1"/>
      <c r="BB62" s="1"/>
      <c r="BC62" s="1"/>
      <c r="BD62" s="1"/>
      <c r="BE62" s="1"/>
    </row>
    <row r="63" spans="1:57" ht="12.75" customHeight="1">
      <c r="A63" s="4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46"/>
      <c r="AZ63" s="1"/>
      <c r="BA63" s="1"/>
      <c r="BB63" s="1"/>
      <c r="BC63" s="1"/>
      <c r="BD63" s="1"/>
      <c r="BE63" s="1"/>
    </row>
    <row r="64" spans="1:57" ht="12.75" customHeight="1">
      <c r="A64" s="4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46"/>
      <c r="AZ64" s="1"/>
      <c r="BA64" s="1"/>
      <c r="BB64" s="1"/>
      <c r="BC64" s="1"/>
      <c r="BD64" s="1"/>
      <c r="BE64" s="1"/>
    </row>
    <row r="65" spans="1:57" ht="12.75" customHeight="1">
      <c r="A65" s="4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46"/>
      <c r="AZ65" s="1"/>
      <c r="BA65" s="1"/>
      <c r="BB65" s="1"/>
      <c r="BC65" s="1"/>
      <c r="BD65" s="1"/>
      <c r="BE65" s="1"/>
    </row>
    <row r="66" spans="1:57" ht="12.75" customHeight="1">
      <c r="A66" s="4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46"/>
      <c r="AZ66" s="1"/>
      <c r="BA66" s="1"/>
      <c r="BB66" s="1"/>
      <c r="BC66" s="1"/>
      <c r="BD66" s="1"/>
      <c r="BE66" s="1"/>
    </row>
    <row r="67" spans="1:57" ht="12.75" customHeight="1">
      <c r="A67" s="4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46"/>
      <c r="AZ67" s="1"/>
      <c r="BA67" s="1"/>
      <c r="BB67" s="1"/>
      <c r="BC67" s="1"/>
      <c r="BD67" s="1"/>
      <c r="BE67" s="1"/>
    </row>
    <row r="68" spans="1:57" ht="12.75" customHeight="1">
      <c r="A68" s="4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46"/>
      <c r="AZ68" s="1"/>
      <c r="BA68" s="1"/>
      <c r="BB68" s="1"/>
      <c r="BC68" s="1"/>
      <c r="BD68" s="1"/>
      <c r="BE68" s="1"/>
    </row>
    <row r="69" spans="1:57" ht="12.75" customHeight="1">
      <c r="A69" s="4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46"/>
      <c r="AZ69" s="1"/>
      <c r="BA69" s="1"/>
      <c r="BB69" s="1"/>
      <c r="BC69" s="1"/>
      <c r="BD69" s="1"/>
      <c r="BE69" s="1"/>
    </row>
    <row r="70" spans="1:57" ht="12.75" customHeight="1">
      <c r="A70" s="4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6"/>
      <c r="AZ70" s="1"/>
      <c r="BA70" s="1"/>
      <c r="BB70" s="1"/>
      <c r="BC70" s="1"/>
      <c r="BD70" s="1"/>
      <c r="BE70" s="1"/>
    </row>
    <row r="71" spans="1:57" ht="12.75" customHeight="1">
      <c r="A71" s="4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46"/>
      <c r="AZ71" s="1"/>
      <c r="BA71" s="1"/>
      <c r="BB71" s="1"/>
      <c r="BC71" s="1"/>
      <c r="BD71" s="1"/>
      <c r="BE71" s="1"/>
    </row>
    <row r="72" spans="1:57" ht="12.75" customHeight="1">
      <c r="A72" s="4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46"/>
      <c r="AZ72" s="1"/>
      <c r="BA72" s="1"/>
      <c r="BB72" s="1"/>
      <c r="BC72" s="1"/>
      <c r="BD72" s="1"/>
      <c r="BE72" s="1"/>
    </row>
    <row r="73" spans="1:57" ht="12.75" customHeight="1">
      <c r="A73" s="4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46"/>
      <c r="AZ73" s="1"/>
      <c r="BA73" s="1"/>
      <c r="BB73" s="1"/>
      <c r="BC73" s="1"/>
      <c r="BD73" s="1"/>
      <c r="BE73" s="1"/>
    </row>
    <row r="74" spans="1:57" ht="12.75" customHeight="1">
      <c r="A74" s="4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46"/>
      <c r="AZ74" s="1"/>
      <c r="BA74" s="1"/>
      <c r="BB74" s="1"/>
      <c r="BC74" s="1"/>
      <c r="BD74" s="1"/>
      <c r="BE74" s="1"/>
    </row>
    <row r="75" spans="1:57" ht="12.75" customHeight="1">
      <c r="A75" s="4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6"/>
      <c r="AZ75" s="1"/>
      <c r="BA75" s="1"/>
      <c r="BB75" s="1"/>
      <c r="BC75" s="1"/>
      <c r="BD75" s="1"/>
      <c r="BE75" s="1"/>
    </row>
    <row r="76" spans="1:57" ht="12.75" customHeight="1">
      <c r="A76" s="4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6"/>
      <c r="AZ76" s="1"/>
      <c r="BA76" s="1"/>
      <c r="BB76" s="1"/>
      <c r="BC76" s="1"/>
      <c r="BD76" s="1"/>
      <c r="BE76" s="1"/>
    </row>
    <row r="77" spans="1:57" ht="12.75" customHeight="1">
      <c r="A77" s="4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46"/>
      <c r="AZ77" s="1"/>
      <c r="BA77" s="1"/>
      <c r="BB77" s="1"/>
      <c r="BC77" s="1"/>
      <c r="BD77" s="1"/>
      <c r="BE77" s="1"/>
    </row>
    <row r="78" spans="1:57" ht="12.75" customHeight="1">
      <c r="A78" s="4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46"/>
      <c r="AZ78" s="1"/>
      <c r="BA78" s="1"/>
      <c r="BB78" s="1"/>
      <c r="BC78" s="1"/>
      <c r="BD78" s="1"/>
      <c r="BE78" s="1"/>
    </row>
    <row r="79" spans="1:57" ht="12.75" customHeight="1">
      <c r="A79" s="4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46"/>
      <c r="AZ79" s="1"/>
      <c r="BA79" s="1"/>
      <c r="BB79" s="1"/>
      <c r="BC79" s="1"/>
      <c r="BD79" s="1"/>
      <c r="BE79" s="1"/>
    </row>
    <row r="80" spans="1:57" ht="12.75" customHeight="1">
      <c r="A80" s="4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46"/>
      <c r="AZ80" s="1"/>
      <c r="BA80" s="1"/>
      <c r="BB80" s="1"/>
      <c r="BC80" s="1"/>
      <c r="BD80" s="1"/>
      <c r="BE80" s="1"/>
    </row>
    <row r="81" spans="1:57" ht="12.75" customHeight="1">
      <c r="A81" s="4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46"/>
      <c r="AZ81" s="1"/>
      <c r="BA81" s="1"/>
      <c r="BB81" s="1"/>
      <c r="BC81" s="1"/>
      <c r="BD81" s="1"/>
      <c r="BE81" s="1"/>
    </row>
    <row r="82" spans="1:57" ht="12.75" customHeight="1">
      <c r="A82" s="4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46"/>
      <c r="AZ82" s="1"/>
      <c r="BA82" s="1"/>
      <c r="BB82" s="1"/>
      <c r="BC82" s="1"/>
      <c r="BD82" s="1"/>
      <c r="BE82" s="1"/>
    </row>
    <row r="83" spans="1:57" ht="12.75" customHeight="1">
      <c r="A83" s="4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46"/>
      <c r="AZ83" s="1"/>
      <c r="BA83" s="1"/>
      <c r="BB83" s="1"/>
      <c r="BC83" s="1"/>
      <c r="BD83" s="1"/>
      <c r="BE83" s="1"/>
    </row>
    <row r="84" spans="1:57" ht="12.75" customHeight="1">
      <c r="A84" s="4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46"/>
      <c r="AZ84" s="1"/>
      <c r="BA84" s="1"/>
      <c r="BB84" s="1"/>
      <c r="BC84" s="1"/>
      <c r="BD84" s="1"/>
      <c r="BE84" s="1"/>
    </row>
    <row r="85" spans="1:57" ht="12.75" customHeight="1">
      <c r="A85" s="4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46"/>
      <c r="AZ85" s="1"/>
      <c r="BA85" s="1"/>
      <c r="BB85" s="1"/>
      <c r="BC85" s="1"/>
      <c r="BD85" s="1"/>
      <c r="BE85" s="1"/>
    </row>
    <row r="86" spans="1:57" ht="12.75" customHeight="1">
      <c r="A86" s="4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46"/>
      <c r="AZ86" s="1"/>
      <c r="BA86" s="1"/>
      <c r="BB86" s="1"/>
      <c r="BC86" s="1"/>
      <c r="BD86" s="1"/>
      <c r="BE86" s="1"/>
    </row>
    <row r="87" spans="1:57" ht="12.75" customHeight="1">
      <c r="A87" s="4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46"/>
      <c r="AZ87" s="1"/>
      <c r="BA87" s="1"/>
      <c r="BB87" s="1"/>
      <c r="BC87" s="1"/>
      <c r="BD87" s="1"/>
      <c r="BE87" s="1"/>
    </row>
    <row r="88" spans="1:57" ht="12.75" customHeight="1">
      <c r="A88" s="4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46"/>
      <c r="AZ88" s="1"/>
      <c r="BA88" s="1"/>
      <c r="BB88" s="1"/>
      <c r="BC88" s="1"/>
      <c r="BD88" s="1"/>
      <c r="BE88" s="1"/>
    </row>
    <row r="89" spans="1:57" ht="12.75" customHeight="1">
      <c r="A89" s="4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46"/>
      <c r="AZ89" s="1"/>
      <c r="BA89" s="1"/>
      <c r="BB89" s="1"/>
      <c r="BC89" s="1"/>
      <c r="BD89" s="1"/>
      <c r="BE89" s="1"/>
    </row>
    <row r="90" spans="1:57" ht="12.75" customHeight="1">
      <c r="A90" s="4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46"/>
      <c r="AZ90" s="1"/>
      <c r="BA90" s="1"/>
      <c r="BB90" s="1"/>
      <c r="BC90" s="1"/>
      <c r="BD90" s="1"/>
      <c r="BE90" s="1"/>
    </row>
    <row r="91" spans="1:57" ht="12.75" customHeight="1">
      <c r="A91" s="4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46"/>
      <c r="AZ91" s="1"/>
      <c r="BA91" s="1"/>
      <c r="BB91" s="1"/>
      <c r="BC91" s="1"/>
      <c r="BD91" s="1"/>
      <c r="BE91" s="1"/>
    </row>
    <row r="92" spans="1:57" ht="12.75" customHeight="1">
      <c r="A92" s="4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46"/>
      <c r="AZ92" s="1"/>
      <c r="BA92" s="1"/>
      <c r="BB92" s="1"/>
      <c r="BC92" s="1"/>
      <c r="BD92" s="1"/>
      <c r="BE92" s="1"/>
    </row>
    <row r="93" spans="1:57" ht="12.75" customHeight="1">
      <c r="A93" s="4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46"/>
      <c r="AZ93" s="1"/>
      <c r="BA93" s="1"/>
      <c r="BB93" s="1"/>
      <c r="BC93" s="1"/>
      <c r="BD93" s="1"/>
      <c r="BE93" s="1"/>
    </row>
    <row r="94" spans="1:57" ht="12.75" customHeight="1">
      <c r="A94" s="4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46"/>
      <c r="AZ94" s="1"/>
      <c r="BA94" s="1"/>
      <c r="BB94" s="1"/>
      <c r="BC94" s="1"/>
      <c r="BD94" s="1"/>
      <c r="BE94" s="1"/>
    </row>
    <row r="95" spans="1:57" ht="12.75" customHeight="1">
      <c r="A95" s="4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46"/>
      <c r="AZ95" s="1"/>
      <c r="BA95" s="1"/>
      <c r="BB95" s="1"/>
      <c r="BC95" s="1"/>
      <c r="BD95" s="1"/>
      <c r="BE95" s="1"/>
    </row>
    <row r="96" spans="1:57" ht="12.75" customHeight="1">
      <c r="A96" s="4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46"/>
      <c r="AZ96" s="1"/>
      <c r="BA96" s="1"/>
      <c r="BB96" s="1"/>
      <c r="BC96" s="1"/>
      <c r="BD96" s="1"/>
      <c r="BE96" s="1"/>
    </row>
    <row r="97" spans="1:57" ht="12.75" customHeight="1">
      <c r="A97" s="4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46"/>
      <c r="AZ97" s="1"/>
      <c r="BA97" s="1"/>
      <c r="BB97" s="1"/>
      <c r="BC97" s="1"/>
      <c r="BD97" s="1"/>
      <c r="BE97" s="1"/>
    </row>
    <row r="98" spans="1:57" ht="12.75" customHeight="1">
      <c r="A98" s="4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46"/>
      <c r="AZ98" s="1"/>
      <c r="BA98" s="1"/>
      <c r="BB98" s="1"/>
      <c r="BC98" s="1"/>
      <c r="BD98" s="1"/>
      <c r="BE98" s="1"/>
    </row>
    <row r="99" spans="1:57" ht="12.75" customHeight="1">
      <c r="A99" s="4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46"/>
      <c r="AZ99" s="1"/>
      <c r="BA99" s="1"/>
      <c r="BB99" s="1"/>
      <c r="BC99" s="1"/>
      <c r="BD99" s="1"/>
      <c r="BE99" s="1"/>
    </row>
    <row r="100" spans="1:57" ht="12.75" customHeight="1">
      <c r="A100" s="4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46"/>
      <c r="AZ100" s="1"/>
      <c r="BA100" s="1"/>
      <c r="BB100" s="1"/>
      <c r="BC100" s="1"/>
      <c r="BD100" s="1"/>
      <c r="BE100" s="1"/>
    </row>
    <row r="101" spans="1:57" ht="12.75" customHeight="1">
      <c r="A101" s="4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46"/>
      <c r="AZ101" s="1"/>
      <c r="BA101" s="1"/>
      <c r="BB101" s="1"/>
      <c r="BC101" s="1"/>
      <c r="BD101" s="1"/>
      <c r="BE101" s="1"/>
    </row>
    <row r="102" spans="1:57" ht="12.75" customHeight="1">
      <c r="A102" s="46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46"/>
      <c r="AZ102" s="1"/>
      <c r="BA102" s="1"/>
      <c r="BB102" s="1"/>
      <c r="BC102" s="1"/>
      <c r="BD102" s="1"/>
      <c r="BE102" s="1"/>
    </row>
    <row r="103" spans="1:57" ht="12.75" customHeight="1">
      <c r="A103" s="46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46"/>
      <c r="AZ103" s="1"/>
      <c r="BA103" s="1"/>
      <c r="BB103" s="1"/>
      <c r="BC103" s="1"/>
      <c r="BD103" s="1"/>
      <c r="BE103" s="1"/>
    </row>
    <row r="104" spans="1:57" ht="12.75" customHeight="1">
      <c r="A104" s="4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46"/>
      <c r="AZ104" s="1"/>
      <c r="BA104" s="1"/>
      <c r="BB104" s="1"/>
      <c r="BC104" s="1"/>
      <c r="BD104" s="1"/>
      <c r="BE104" s="1"/>
    </row>
    <row r="105" spans="1:57" ht="12.75" customHeight="1">
      <c r="A105" s="4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46"/>
      <c r="AZ105" s="1"/>
      <c r="BA105" s="1"/>
      <c r="BB105" s="1"/>
      <c r="BC105" s="1"/>
      <c r="BD105" s="1"/>
      <c r="BE105" s="1"/>
    </row>
    <row r="106" spans="1:57" ht="12.75" customHeight="1">
      <c r="A106" s="4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46"/>
      <c r="AZ106" s="1"/>
      <c r="BA106" s="1"/>
      <c r="BB106" s="1"/>
      <c r="BC106" s="1"/>
      <c r="BD106" s="1"/>
      <c r="BE106" s="1"/>
    </row>
    <row r="107" spans="1:57" ht="12.75" customHeight="1">
      <c r="A107" s="46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46"/>
      <c r="AZ107" s="1"/>
      <c r="BA107" s="1"/>
      <c r="BB107" s="1"/>
      <c r="BC107" s="1"/>
      <c r="BD107" s="1"/>
      <c r="BE107" s="1"/>
    </row>
    <row r="108" spans="1:57" ht="12.75" customHeight="1">
      <c r="A108" s="46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46"/>
      <c r="AZ108" s="1"/>
      <c r="BA108" s="1"/>
      <c r="BB108" s="1"/>
      <c r="BC108" s="1"/>
      <c r="BD108" s="1"/>
      <c r="BE108" s="1"/>
    </row>
    <row r="109" spans="1:57" ht="12.75" customHeight="1">
      <c r="A109" s="4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46"/>
      <c r="AZ109" s="1"/>
      <c r="BA109" s="1"/>
      <c r="BB109" s="1"/>
      <c r="BC109" s="1"/>
      <c r="BD109" s="1"/>
      <c r="BE109" s="1"/>
    </row>
    <row r="110" spans="1:57" ht="12.75" customHeight="1">
      <c r="A110" s="4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46"/>
      <c r="AZ110" s="1"/>
      <c r="BA110" s="1"/>
      <c r="BB110" s="1"/>
      <c r="BC110" s="1"/>
      <c r="BD110" s="1"/>
      <c r="BE110" s="1"/>
    </row>
    <row r="111" spans="1:57" ht="12.75" customHeight="1">
      <c r="A111" s="4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46"/>
      <c r="AZ111" s="1"/>
      <c r="BA111" s="1"/>
      <c r="BB111" s="1"/>
      <c r="BC111" s="1"/>
      <c r="BD111" s="1"/>
      <c r="BE111" s="1"/>
    </row>
    <row r="112" spans="1:57" ht="12.75" customHeight="1">
      <c r="A112" s="46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46"/>
      <c r="AZ112" s="1"/>
      <c r="BA112" s="1"/>
      <c r="BB112" s="1"/>
      <c r="BC112" s="1"/>
      <c r="BD112" s="1"/>
      <c r="BE112" s="1"/>
    </row>
    <row r="113" spans="1:57" ht="12.75" customHeight="1">
      <c r="A113" s="46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46"/>
      <c r="AZ113" s="1"/>
      <c r="BA113" s="1"/>
      <c r="BB113" s="1"/>
      <c r="BC113" s="1"/>
      <c r="BD113" s="1"/>
      <c r="BE113" s="1"/>
    </row>
    <row r="114" spans="1:57" ht="12.75" customHeight="1">
      <c r="A114" s="46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46"/>
      <c r="AZ114" s="1"/>
      <c r="BA114" s="1"/>
      <c r="BB114" s="1"/>
      <c r="BC114" s="1"/>
      <c r="BD114" s="1"/>
      <c r="BE114" s="1"/>
    </row>
    <row r="115" spans="1:57" ht="12.75" customHeight="1">
      <c r="A115" s="46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46"/>
      <c r="AZ115" s="1"/>
      <c r="BA115" s="1"/>
      <c r="BB115" s="1"/>
      <c r="BC115" s="1"/>
      <c r="BD115" s="1"/>
      <c r="BE115" s="1"/>
    </row>
    <row r="116" spans="1:57" ht="12.75" customHeight="1">
      <c r="A116" s="4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46"/>
      <c r="AZ116" s="1"/>
      <c r="BA116" s="1"/>
      <c r="BB116" s="1"/>
      <c r="BC116" s="1"/>
      <c r="BD116" s="1"/>
      <c r="BE116" s="1"/>
    </row>
    <row r="117" spans="1:57" ht="12.75" customHeight="1">
      <c r="A117" s="4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46"/>
      <c r="AZ117" s="1"/>
      <c r="BA117" s="1"/>
      <c r="BB117" s="1"/>
      <c r="BC117" s="1"/>
      <c r="BD117" s="1"/>
      <c r="BE117" s="1"/>
    </row>
    <row r="118" spans="1:57" ht="12.75" customHeight="1">
      <c r="A118" s="4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46"/>
      <c r="AZ118" s="1"/>
      <c r="BA118" s="1"/>
      <c r="BB118" s="1"/>
      <c r="BC118" s="1"/>
      <c r="BD118" s="1"/>
      <c r="BE118" s="1"/>
    </row>
    <row r="119" spans="1:57" ht="12.75" customHeight="1">
      <c r="A119" s="4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46"/>
      <c r="AZ119" s="1"/>
      <c r="BA119" s="1"/>
      <c r="BB119" s="1"/>
      <c r="BC119" s="1"/>
      <c r="BD119" s="1"/>
      <c r="BE119" s="1"/>
    </row>
    <row r="120" spans="1:57" ht="12.75" customHeight="1">
      <c r="A120" s="4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46"/>
      <c r="AZ120" s="1"/>
      <c r="BA120" s="1"/>
      <c r="BB120" s="1"/>
      <c r="BC120" s="1"/>
      <c r="BD120" s="1"/>
      <c r="BE120" s="1"/>
    </row>
    <row r="121" spans="1:57" ht="12.75" customHeight="1">
      <c r="A121" s="4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46"/>
      <c r="AZ121" s="1"/>
      <c r="BA121" s="1"/>
      <c r="BB121" s="1"/>
      <c r="BC121" s="1"/>
      <c r="BD121" s="1"/>
      <c r="BE121" s="1"/>
    </row>
    <row r="122" spans="1:57" ht="12.75" customHeight="1">
      <c r="A122" s="4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46"/>
      <c r="AZ122" s="1"/>
      <c r="BA122" s="1"/>
      <c r="BB122" s="1"/>
      <c r="BC122" s="1"/>
      <c r="BD122" s="1"/>
      <c r="BE122" s="1"/>
    </row>
    <row r="123" spans="1:57" ht="12.75" customHeight="1">
      <c r="A123" s="4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46"/>
      <c r="AZ123" s="1"/>
      <c r="BA123" s="1"/>
      <c r="BB123" s="1"/>
      <c r="BC123" s="1"/>
      <c r="BD123" s="1"/>
      <c r="BE123" s="1"/>
    </row>
    <row r="124" spans="1:57" ht="12.75" customHeight="1">
      <c r="A124" s="4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46"/>
      <c r="AZ124" s="1"/>
      <c r="BA124" s="1"/>
      <c r="BB124" s="1"/>
      <c r="BC124" s="1"/>
      <c r="BD124" s="1"/>
      <c r="BE124" s="1"/>
    </row>
    <row r="125" spans="1:57" ht="12.75" customHeight="1">
      <c r="A125" s="4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46"/>
      <c r="AZ125" s="1"/>
      <c r="BA125" s="1"/>
      <c r="BB125" s="1"/>
      <c r="BC125" s="1"/>
      <c r="BD125" s="1"/>
      <c r="BE125" s="1"/>
    </row>
    <row r="126" spans="1:57" ht="12.75" customHeight="1">
      <c r="A126" s="4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46"/>
      <c r="AZ126" s="1"/>
      <c r="BA126" s="1"/>
      <c r="BB126" s="1"/>
      <c r="BC126" s="1"/>
      <c r="BD126" s="1"/>
      <c r="BE126" s="1"/>
    </row>
    <row r="127" spans="1:57" ht="12.75" customHeight="1">
      <c r="A127" s="4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46"/>
      <c r="AZ127" s="1"/>
      <c r="BA127" s="1"/>
      <c r="BB127" s="1"/>
      <c r="BC127" s="1"/>
      <c r="BD127" s="1"/>
      <c r="BE127" s="1"/>
    </row>
    <row r="128" spans="1:57" ht="12.75" customHeight="1">
      <c r="A128" s="4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46"/>
      <c r="AZ128" s="1"/>
      <c r="BA128" s="1"/>
      <c r="BB128" s="1"/>
      <c r="BC128" s="1"/>
      <c r="BD128" s="1"/>
      <c r="BE128" s="1"/>
    </row>
    <row r="129" spans="1:57" ht="12.75" customHeight="1">
      <c r="A129" s="4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46"/>
      <c r="AZ129" s="1"/>
      <c r="BA129" s="1"/>
      <c r="BB129" s="1"/>
      <c r="BC129" s="1"/>
      <c r="BD129" s="1"/>
      <c r="BE129" s="1"/>
    </row>
    <row r="130" spans="1:57" ht="12.75" customHeight="1">
      <c r="A130" s="4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46"/>
      <c r="AZ130" s="1"/>
      <c r="BA130" s="1"/>
      <c r="BB130" s="1"/>
      <c r="BC130" s="1"/>
      <c r="BD130" s="1"/>
      <c r="BE130" s="1"/>
    </row>
    <row r="131" spans="1:57" ht="12.75" customHeight="1">
      <c r="A131" s="4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46"/>
      <c r="AZ131" s="1"/>
      <c r="BA131" s="1"/>
      <c r="BB131" s="1"/>
      <c r="BC131" s="1"/>
      <c r="BD131" s="1"/>
      <c r="BE131" s="1"/>
    </row>
    <row r="132" spans="1:57" ht="12.75" customHeight="1">
      <c r="A132" s="4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46"/>
      <c r="AZ132" s="1"/>
      <c r="BA132" s="1"/>
      <c r="BB132" s="1"/>
      <c r="BC132" s="1"/>
      <c r="BD132" s="1"/>
      <c r="BE132" s="1"/>
    </row>
    <row r="133" spans="1:57" ht="12.75" customHeight="1">
      <c r="A133" s="4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46"/>
      <c r="AZ133" s="1"/>
      <c r="BA133" s="1"/>
      <c r="BB133" s="1"/>
      <c r="BC133" s="1"/>
      <c r="BD133" s="1"/>
      <c r="BE133" s="1"/>
    </row>
    <row r="134" spans="1:57" ht="12.75" customHeight="1">
      <c r="A134" s="4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46"/>
      <c r="AZ134" s="1"/>
      <c r="BA134" s="1"/>
      <c r="BB134" s="1"/>
      <c r="BC134" s="1"/>
      <c r="BD134" s="1"/>
      <c r="BE134" s="1"/>
    </row>
    <row r="135" spans="1:57" ht="12.75" customHeight="1">
      <c r="A135" s="4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46"/>
      <c r="AZ135" s="1"/>
      <c r="BA135" s="1"/>
      <c r="BB135" s="1"/>
      <c r="BC135" s="1"/>
      <c r="BD135" s="1"/>
      <c r="BE135" s="1"/>
    </row>
    <row r="136" spans="1:57" ht="12.75" customHeight="1">
      <c r="A136" s="4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46"/>
      <c r="AZ136" s="1"/>
      <c r="BA136" s="1"/>
      <c r="BB136" s="1"/>
      <c r="BC136" s="1"/>
      <c r="BD136" s="1"/>
      <c r="BE136" s="1"/>
    </row>
    <row r="137" spans="1:57" ht="12.75" customHeight="1">
      <c r="A137" s="4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46"/>
      <c r="AZ137" s="1"/>
      <c r="BA137" s="1"/>
      <c r="BB137" s="1"/>
      <c r="BC137" s="1"/>
      <c r="BD137" s="1"/>
      <c r="BE137" s="1"/>
    </row>
    <row r="138" spans="1:57" ht="12.75" customHeight="1">
      <c r="A138" s="4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46"/>
      <c r="AZ138" s="1"/>
      <c r="BA138" s="1"/>
      <c r="BB138" s="1"/>
      <c r="BC138" s="1"/>
      <c r="BD138" s="1"/>
      <c r="BE138" s="1"/>
    </row>
    <row r="139" spans="1:57" ht="12.75" customHeight="1">
      <c r="A139" s="4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46"/>
      <c r="AZ139" s="1"/>
      <c r="BA139" s="1"/>
      <c r="BB139" s="1"/>
      <c r="BC139" s="1"/>
      <c r="BD139" s="1"/>
      <c r="BE139" s="1"/>
    </row>
    <row r="140" spans="1:57" ht="12.75" customHeight="1">
      <c r="A140" s="46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46"/>
      <c r="AZ140" s="1"/>
      <c r="BA140" s="1"/>
      <c r="BB140" s="1"/>
      <c r="BC140" s="1"/>
      <c r="BD140" s="1"/>
      <c r="BE140" s="1"/>
    </row>
    <row r="141" spans="1:57" ht="12.75" customHeight="1">
      <c r="A141" s="4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46"/>
      <c r="AZ141" s="1"/>
      <c r="BA141" s="1"/>
      <c r="BB141" s="1"/>
      <c r="BC141" s="1"/>
      <c r="BD141" s="1"/>
      <c r="BE141" s="1"/>
    </row>
    <row r="142" spans="1:57" ht="12.75" customHeight="1">
      <c r="A142" s="46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46"/>
      <c r="AZ142" s="1"/>
      <c r="BA142" s="1"/>
      <c r="BB142" s="1"/>
      <c r="BC142" s="1"/>
      <c r="BD142" s="1"/>
      <c r="BE142" s="1"/>
    </row>
    <row r="143" spans="1:57" ht="12.75" customHeight="1">
      <c r="A143" s="4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46"/>
      <c r="AZ143" s="1"/>
      <c r="BA143" s="1"/>
      <c r="BB143" s="1"/>
      <c r="BC143" s="1"/>
      <c r="BD143" s="1"/>
      <c r="BE143" s="1"/>
    </row>
    <row r="144" spans="1:57" ht="12.75" customHeight="1">
      <c r="A144" s="46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46"/>
      <c r="AZ144" s="1"/>
      <c r="BA144" s="1"/>
      <c r="BB144" s="1"/>
      <c r="BC144" s="1"/>
      <c r="BD144" s="1"/>
      <c r="BE144" s="1"/>
    </row>
    <row r="145" spans="1:57" ht="12.75" customHeight="1">
      <c r="A145" s="46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46"/>
      <c r="AZ145" s="1"/>
      <c r="BA145" s="1"/>
      <c r="BB145" s="1"/>
      <c r="BC145" s="1"/>
      <c r="BD145" s="1"/>
      <c r="BE145" s="1"/>
    </row>
    <row r="146" spans="1:57" ht="12.75" customHeight="1">
      <c r="A146" s="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46"/>
      <c r="AZ146" s="1"/>
      <c r="BA146" s="1"/>
      <c r="BB146" s="1"/>
      <c r="BC146" s="1"/>
      <c r="BD146" s="1"/>
      <c r="BE146" s="1"/>
    </row>
    <row r="147" spans="1:57" ht="12.75" customHeight="1">
      <c r="A147" s="4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46"/>
      <c r="AZ147" s="1"/>
      <c r="BA147" s="1"/>
      <c r="BB147" s="1"/>
      <c r="BC147" s="1"/>
      <c r="BD147" s="1"/>
      <c r="BE147" s="1"/>
    </row>
    <row r="148" spans="1:57" ht="12.75" customHeight="1">
      <c r="A148" s="4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46"/>
      <c r="AZ148" s="1"/>
      <c r="BA148" s="1"/>
      <c r="BB148" s="1"/>
      <c r="BC148" s="1"/>
      <c r="BD148" s="1"/>
      <c r="BE148" s="1"/>
    </row>
    <row r="149" spans="1:57" ht="12.75" customHeight="1">
      <c r="A149" s="4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46"/>
      <c r="AZ149" s="1"/>
      <c r="BA149" s="1"/>
      <c r="BB149" s="1"/>
      <c r="BC149" s="1"/>
      <c r="BD149" s="1"/>
      <c r="BE149" s="1"/>
    </row>
    <row r="150" spans="1:57" ht="12.75" customHeight="1">
      <c r="A150" s="4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46"/>
      <c r="AZ150" s="1"/>
      <c r="BA150" s="1"/>
      <c r="BB150" s="1"/>
      <c r="BC150" s="1"/>
      <c r="BD150" s="1"/>
      <c r="BE150" s="1"/>
    </row>
    <row r="151" spans="1:57" ht="12.75" customHeight="1">
      <c r="A151" s="4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46"/>
      <c r="AZ151" s="1"/>
      <c r="BA151" s="1"/>
      <c r="BB151" s="1"/>
      <c r="BC151" s="1"/>
      <c r="BD151" s="1"/>
      <c r="BE151" s="1"/>
    </row>
    <row r="152" spans="1:57" ht="12.75" customHeight="1">
      <c r="A152" s="46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46"/>
      <c r="AZ152" s="1"/>
      <c r="BA152" s="1"/>
      <c r="BB152" s="1"/>
      <c r="BC152" s="1"/>
      <c r="BD152" s="1"/>
      <c r="BE152" s="1"/>
    </row>
    <row r="153" spans="1:57" ht="12.75" customHeight="1">
      <c r="A153" s="4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46"/>
      <c r="AZ153" s="1"/>
      <c r="BA153" s="1"/>
      <c r="BB153" s="1"/>
      <c r="BC153" s="1"/>
      <c r="BD153" s="1"/>
      <c r="BE153" s="1"/>
    </row>
    <row r="154" spans="1:57" ht="12.75" customHeight="1">
      <c r="A154" s="46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46"/>
      <c r="AZ154" s="1"/>
      <c r="BA154" s="1"/>
      <c r="BB154" s="1"/>
      <c r="BC154" s="1"/>
      <c r="BD154" s="1"/>
      <c r="BE154" s="1"/>
    </row>
    <row r="155" spans="1:57" ht="12.75" customHeight="1">
      <c r="A155" s="4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46"/>
      <c r="AZ155" s="1"/>
      <c r="BA155" s="1"/>
      <c r="BB155" s="1"/>
      <c r="BC155" s="1"/>
      <c r="BD155" s="1"/>
      <c r="BE155" s="1"/>
    </row>
    <row r="156" spans="1:57" ht="12.75" customHeight="1">
      <c r="A156" s="4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46"/>
      <c r="AZ156" s="1"/>
      <c r="BA156" s="1"/>
      <c r="BB156" s="1"/>
      <c r="BC156" s="1"/>
      <c r="BD156" s="1"/>
      <c r="BE156" s="1"/>
    </row>
    <row r="157" spans="1:57" ht="12.75" customHeight="1">
      <c r="A157" s="4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46"/>
      <c r="AZ157" s="1"/>
      <c r="BA157" s="1"/>
      <c r="BB157" s="1"/>
      <c r="BC157" s="1"/>
      <c r="BD157" s="1"/>
      <c r="BE157" s="1"/>
    </row>
    <row r="158" spans="1:57" ht="12.75" customHeight="1">
      <c r="A158" s="4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46"/>
      <c r="AZ158" s="1"/>
      <c r="BA158" s="1"/>
      <c r="BB158" s="1"/>
      <c r="BC158" s="1"/>
      <c r="BD158" s="1"/>
      <c r="BE158" s="1"/>
    </row>
    <row r="159" spans="1:57" ht="12.75" customHeight="1">
      <c r="A159" s="46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46"/>
      <c r="AZ159" s="1"/>
      <c r="BA159" s="1"/>
      <c r="BB159" s="1"/>
      <c r="BC159" s="1"/>
      <c r="BD159" s="1"/>
      <c r="BE159" s="1"/>
    </row>
    <row r="160" spans="1:57" ht="12.75" customHeight="1">
      <c r="A160" s="4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46"/>
      <c r="AZ160" s="1"/>
      <c r="BA160" s="1"/>
      <c r="BB160" s="1"/>
      <c r="BC160" s="1"/>
      <c r="BD160" s="1"/>
      <c r="BE160" s="1"/>
    </row>
    <row r="161" spans="1:57" ht="12.75" customHeight="1">
      <c r="A161" s="4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46"/>
      <c r="AZ161" s="1"/>
      <c r="BA161" s="1"/>
      <c r="BB161" s="1"/>
      <c r="BC161" s="1"/>
      <c r="BD161" s="1"/>
      <c r="BE161" s="1"/>
    </row>
    <row r="162" spans="1:57" ht="12.75" customHeight="1">
      <c r="A162" s="4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46"/>
      <c r="AZ162" s="1"/>
      <c r="BA162" s="1"/>
      <c r="BB162" s="1"/>
      <c r="BC162" s="1"/>
      <c r="BD162" s="1"/>
      <c r="BE162" s="1"/>
    </row>
    <row r="163" spans="1:57" ht="12.75" customHeight="1">
      <c r="A163" s="4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46"/>
      <c r="AZ163" s="1"/>
      <c r="BA163" s="1"/>
      <c r="BB163" s="1"/>
      <c r="BC163" s="1"/>
      <c r="BD163" s="1"/>
      <c r="BE163" s="1"/>
    </row>
    <row r="164" spans="1:57" ht="12.75" customHeight="1">
      <c r="A164" s="46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46"/>
      <c r="AZ164" s="1"/>
      <c r="BA164" s="1"/>
      <c r="BB164" s="1"/>
      <c r="BC164" s="1"/>
      <c r="BD164" s="1"/>
      <c r="BE164" s="1"/>
    </row>
    <row r="165" spans="1:57" ht="12.75" customHeight="1">
      <c r="A165" s="46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46"/>
      <c r="AZ165" s="1"/>
      <c r="BA165" s="1"/>
      <c r="BB165" s="1"/>
      <c r="BC165" s="1"/>
      <c r="BD165" s="1"/>
      <c r="BE165" s="1"/>
    </row>
    <row r="166" spans="1:57" ht="12.75" customHeight="1">
      <c r="A166" s="4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46"/>
      <c r="AZ166" s="1"/>
      <c r="BA166" s="1"/>
      <c r="BB166" s="1"/>
      <c r="BC166" s="1"/>
      <c r="BD166" s="1"/>
      <c r="BE166" s="1"/>
    </row>
    <row r="167" spans="1:57" ht="12.75" customHeight="1">
      <c r="A167" s="4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46"/>
      <c r="AZ167" s="1"/>
      <c r="BA167" s="1"/>
      <c r="BB167" s="1"/>
      <c r="BC167" s="1"/>
      <c r="BD167" s="1"/>
      <c r="BE167" s="1"/>
    </row>
    <row r="168" spans="1:57" ht="12.75" customHeight="1">
      <c r="A168" s="46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46"/>
      <c r="AZ168" s="1"/>
      <c r="BA168" s="1"/>
      <c r="BB168" s="1"/>
      <c r="BC168" s="1"/>
      <c r="BD168" s="1"/>
      <c r="BE168" s="1"/>
    </row>
    <row r="169" spans="1:57" ht="12.75" customHeight="1">
      <c r="A169" s="4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46"/>
      <c r="AZ169" s="1"/>
      <c r="BA169" s="1"/>
      <c r="BB169" s="1"/>
      <c r="BC169" s="1"/>
      <c r="BD169" s="1"/>
      <c r="BE169" s="1"/>
    </row>
    <row r="170" spans="1:57" ht="12.75" customHeight="1">
      <c r="A170" s="46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46"/>
      <c r="AZ170" s="1"/>
      <c r="BA170" s="1"/>
      <c r="BB170" s="1"/>
      <c r="BC170" s="1"/>
      <c r="BD170" s="1"/>
      <c r="BE170" s="1"/>
    </row>
    <row r="171" spans="1:57" ht="12.75" customHeight="1">
      <c r="A171" s="4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46"/>
      <c r="AZ171" s="1"/>
      <c r="BA171" s="1"/>
      <c r="BB171" s="1"/>
      <c r="BC171" s="1"/>
      <c r="BD171" s="1"/>
      <c r="BE171" s="1"/>
    </row>
    <row r="172" spans="1:57" ht="12.75" customHeight="1">
      <c r="A172" s="4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46"/>
      <c r="AZ172" s="1"/>
      <c r="BA172" s="1"/>
      <c r="BB172" s="1"/>
      <c r="BC172" s="1"/>
      <c r="BD172" s="1"/>
      <c r="BE172" s="1"/>
    </row>
    <row r="173" spans="1:57" ht="12.75" customHeight="1">
      <c r="A173" s="4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46"/>
      <c r="AZ173" s="1"/>
      <c r="BA173" s="1"/>
      <c r="BB173" s="1"/>
      <c r="BC173" s="1"/>
      <c r="BD173" s="1"/>
      <c r="BE173" s="1"/>
    </row>
    <row r="174" spans="1:57" ht="12.75" customHeight="1">
      <c r="A174" s="46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46"/>
      <c r="AZ174" s="1"/>
      <c r="BA174" s="1"/>
      <c r="BB174" s="1"/>
      <c r="BC174" s="1"/>
      <c r="BD174" s="1"/>
      <c r="BE174" s="1"/>
    </row>
    <row r="175" spans="1:57" ht="12.75" customHeight="1">
      <c r="A175" s="46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46"/>
      <c r="AZ175" s="1"/>
      <c r="BA175" s="1"/>
      <c r="BB175" s="1"/>
      <c r="BC175" s="1"/>
      <c r="BD175" s="1"/>
      <c r="BE175" s="1"/>
    </row>
    <row r="176" spans="1:57" ht="12.75" customHeight="1">
      <c r="A176" s="4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46"/>
      <c r="AZ176" s="1"/>
      <c r="BA176" s="1"/>
      <c r="BB176" s="1"/>
      <c r="BC176" s="1"/>
      <c r="BD176" s="1"/>
      <c r="BE176" s="1"/>
    </row>
    <row r="177" spans="1:57" ht="12.75" customHeight="1">
      <c r="A177" s="46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46"/>
      <c r="AZ177" s="1"/>
      <c r="BA177" s="1"/>
      <c r="BB177" s="1"/>
      <c r="BC177" s="1"/>
      <c r="BD177" s="1"/>
      <c r="BE177" s="1"/>
    </row>
    <row r="178" spans="1:57" ht="12.75" customHeight="1">
      <c r="A178" s="46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46"/>
      <c r="AZ178" s="1"/>
      <c r="BA178" s="1"/>
      <c r="BB178" s="1"/>
      <c r="BC178" s="1"/>
      <c r="BD178" s="1"/>
      <c r="BE178" s="1"/>
    </row>
    <row r="179" spans="1:57" ht="12.75" customHeight="1">
      <c r="A179" s="4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46"/>
      <c r="AZ179" s="1"/>
      <c r="BA179" s="1"/>
      <c r="BB179" s="1"/>
      <c r="BC179" s="1"/>
      <c r="BD179" s="1"/>
      <c r="BE179" s="1"/>
    </row>
    <row r="180" spans="1:57" ht="12.75" customHeight="1">
      <c r="A180" s="46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46"/>
      <c r="AZ180" s="1"/>
      <c r="BA180" s="1"/>
      <c r="BB180" s="1"/>
      <c r="BC180" s="1"/>
      <c r="BD180" s="1"/>
      <c r="BE180" s="1"/>
    </row>
    <row r="181" spans="1:57" ht="12.75" customHeight="1">
      <c r="A181" s="46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46"/>
      <c r="AZ181" s="1"/>
      <c r="BA181" s="1"/>
      <c r="BB181" s="1"/>
      <c r="BC181" s="1"/>
      <c r="BD181" s="1"/>
      <c r="BE181" s="1"/>
    </row>
    <row r="182" spans="1:57" ht="12.75" customHeight="1">
      <c r="A182" s="46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46"/>
      <c r="AZ182" s="1"/>
      <c r="BA182" s="1"/>
      <c r="BB182" s="1"/>
      <c r="BC182" s="1"/>
      <c r="BD182" s="1"/>
      <c r="BE182" s="1"/>
    </row>
    <row r="183" spans="1:57" ht="12.75" customHeight="1">
      <c r="A183" s="46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46"/>
      <c r="AZ183" s="1"/>
      <c r="BA183" s="1"/>
      <c r="BB183" s="1"/>
      <c r="BC183" s="1"/>
      <c r="BD183" s="1"/>
      <c r="BE183" s="1"/>
    </row>
    <row r="184" spans="1:57" ht="12.75" customHeight="1">
      <c r="A184" s="46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46"/>
      <c r="AZ184" s="1"/>
      <c r="BA184" s="1"/>
      <c r="BB184" s="1"/>
      <c r="BC184" s="1"/>
      <c r="BD184" s="1"/>
      <c r="BE184" s="1"/>
    </row>
    <row r="185" spans="1:57" ht="12.75" customHeight="1">
      <c r="A185" s="4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46"/>
      <c r="AZ185" s="1"/>
      <c r="BA185" s="1"/>
      <c r="BB185" s="1"/>
      <c r="BC185" s="1"/>
      <c r="BD185" s="1"/>
      <c r="BE185" s="1"/>
    </row>
    <row r="186" spans="1:57" ht="12.75" customHeight="1">
      <c r="A186" s="4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46"/>
      <c r="AZ186" s="1"/>
      <c r="BA186" s="1"/>
      <c r="BB186" s="1"/>
      <c r="BC186" s="1"/>
      <c r="BD186" s="1"/>
      <c r="BE186" s="1"/>
    </row>
    <row r="187" spans="1:57" ht="12.75" customHeight="1">
      <c r="A187" s="46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46"/>
      <c r="AZ187" s="1"/>
      <c r="BA187" s="1"/>
      <c r="BB187" s="1"/>
      <c r="BC187" s="1"/>
      <c r="BD187" s="1"/>
      <c r="BE187" s="1"/>
    </row>
    <row r="188" spans="1:57" ht="12.75" customHeight="1">
      <c r="A188" s="46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46"/>
      <c r="AZ188" s="1"/>
      <c r="BA188" s="1"/>
      <c r="BB188" s="1"/>
      <c r="BC188" s="1"/>
      <c r="BD188" s="1"/>
      <c r="BE188" s="1"/>
    </row>
    <row r="189" spans="1:57" ht="12.75" customHeight="1">
      <c r="A189" s="46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46"/>
      <c r="AZ189" s="1"/>
      <c r="BA189" s="1"/>
      <c r="BB189" s="1"/>
      <c r="BC189" s="1"/>
      <c r="BD189" s="1"/>
      <c r="BE189" s="1"/>
    </row>
    <row r="190" spans="1:57" ht="12.75" customHeight="1">
      <c r="A190" s="46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46"/>
      <c r="AZ190" s="1"/>
      <c r="BA190" s="1"/>
      <c r="BB190" s="1"/>
      <c r="BC190" s="1"/>
      <c r="BD190" s="1"/>
      <c r="BE190" s="1"/>
    </row>
    <row r="191" spans="1:57" ht="12.75" customHeight="1">
      <c r="A191" s="46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46"/>
      <c r="AZ191" s="1"/>
      <c r="BA191" s="1"/>
      <c r="BB191" s="1"/>
      <c r="BC191" s="1"/>
      <c r="BD191" s="1"/>
      <c r="BE191" s="1"/>
    </row>
    <row r="192" spans="1:57" ht="12.75" customHeight="1">
      <c r="A192" s="46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46"/>
      <c r="AZ192" s="1"/>
      <c r="BA192" s="1"/>
      <c r="BB192" s="1"/>
      <c r="BC192" s="1"/>
      <c r="BD192" s="1"/>
      <c r="BE192" s="1"/>
    </row>
    <row r="193" spans="1:57" ht="12.75" customHeight="1">
      <c r="A193" s="46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46"/>
      <c r="AZ193" s="1"/>
      <c r="BA193" s="1"/>
      <c r="BB193" s="1"/>
      <c r="BC193" s="1"/>
      <c r="BD193" s="1"/>
      <c r="BE193" s="1"/>
    </row>
    <row r="194" spans="1:57" ht="12.75" customHeight="1">
      <c r="A194" s="4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46"/>
      <c r="AZ194" s="1"/>
      <c r="BA194" s="1"/>
      <c r="BB194" s="1"/>
      <c r="BC194" s="1"/>
      <c r="BD194" s="1"/>
      <c r="BE194" s="1"/>
    </row>
    <row r="195" spans="1:57" ht="12.75" customHeight="1">
      <c r="A195" s="46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46"/>
      <c r="AZ195" s="1"/>
      <c r="BA195" s="1"/>
      <c r="BB195" s="1"/>
      <c r="BC195" s="1"/>
      <c r="BD195" s="1"/>
      <c r="BE195" s="1"/>
    </row>
    <row r="196" spans="1:57" ht="12.75" customHeight="1">
      <c r="A196" s="4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46"/>
      <c r="AZ196" s="1"/>
      <c r="BA196" s="1"/>
      <c r="BB196" s="1"/>
      <c r="BC196" s="1"/>
      <c r="BD196" s="1"/>
      <c r="BE196" s="1"/>
    </row>
    <row r="197" spans="1:57" ht="12.75" customHeight="1">
      <c r="A197" s="46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46"/>
      <c r="AZ197" s="1"/>
      <c r="BA197" s="1"/>
      <c r="BB197" s="1"/>
      <c r="BC197" s="1"/>
      <c r="BD197" s="1"/>
      <c r="BE197" s="1"/>
    </row>
    <row r="198" spans="1:57" ht="12.75" customHeight="1">
      <c r="A198" s="46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46"/>
      <c r="AZ198" s="1"/>
      <c r="BA198" s="1"/>
      <c r="BB198" s="1"/>
      <c r="BC198" s="1"/>
      <c r="BD198" s="1"/>
      <c r="BE198" s="1"/>
    </row>
    <row r="199" spans="1:57" ht="12.75" customHeight="1">
      <c r="A199" s="46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46"/>
      <c r="AZ199" s="1"/>
      <c r="BA199" s="1"/>
      <c r="BB199" s="1"/>
      <c r="BC199" s="1"/>
      <c r="BD199" s="1"/>
      <c r="BE199" s="1"/>
    </row>
    <row r="200" spans="1:57" ht="12.75" customHeight="1">
      <c r="A200" s="46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46"/>
      <c r="AZ200" s="1"/>
      <c r="BA200" s="1"/>
      <c r="BB200" s="1"/>
      <c r="BC200" s="1"/>
      <c r="BD200" s="1"/>
      <c r="BE200" s="1"/>
    </row>
    <row r="201" spans="1:57" ht="12.75" customHeight="1">
      <c r="A201" s="46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46"/>
      <c r="AZ201" s="1"/>
      <c r="BA201" s="1"/>
      <c r="BB201" s="1"/>
      <c r="BC201" s="1"/>
      <c r="BD201" s="1"/>
      <c r="BE201" s="1"/>
    </row>
    <row r="202" spans="1:57" ht="12.75" customHeight="1">
      <c r="A202" s="46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46"/>
      <c r="AZ202" s="1"/>
      <c r="BA202" s="1"/>
      <c r="BB202" s="1"/>
      <c r="BC202" s="1"/>
      <c r="BD202" s="1"/>
      <c r="BE202" s="1"/>
    </row>
    <row r="203" spans="1:57" ht="12.75" customHeight="1">
      <c r="A203" s="46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46"/>
      <c r="AZ203" s="1"/>
      <c r="BA203" s="1"/>
      <c r="BB203" s="1"/>
      <c r="BC203" s="1"/>
      <c r="BD203" s="1"/>
      <c r="BE203" s="1"/>
    </row>
    <row r="204" spans="1:57" ht="12.75" customHeight="1">
      <c r="A204" s="46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46"/>
      <c r="AZ204" s="1"/>
      <c r="BA204" s="1"/>
      <c r="BB204" s="1"/>
      <c r="BC204" s="1"/>
      <c r="BD204" s="1"/>
      <c r="BE204" s="1"/>
    </row>
    <row r="205" spans="1:57" ht="12.75" customHeight="1">
      <c r="A205" s="46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46"/>
      <c r="AZ205" s="1"/>
      <c r="BA205" s="1"/>
      <c r="BB205" s="1"/>
      <c r="BC205" s="1"/>
      <c r="BD205" s="1"/>
      <c r="BE205" s="1"/>
    </row>
    <row r="206" spans="1:57" ht="12.75" customHeight="1">
      <c r="A206" s="4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46"/>
      <c r="AZ206" s="1"/>
      <c r="BA206" s="1"/>
      <c r="BB206" s="1"/>
      <c r="BC206" s="1"/>
      <c r="BD206" s="1"/>
      <c r="BE206" s="1"/>
    </row>
    <row r="207" spans="1:57" ht="12.75" customHeight="1">
      <c r="A207" s="46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46"/>
      <c r="AZ207" s="1"/>
      <c r="BA207" s="1"/>
      <c r="BB207" s="1"/>
      <c r="BC207" s="1"/>
      <c r="BD207" s="1"/>
      <c r="BE207" s="1"/>
    </row>
    <row r="208" spans="1:57" ht="12.75" customHeight="1">
      <c r="A208" s="46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46"/>
      <c r="AZ208" s="1"/>
      <c r="BA208" s="1"/>
      <c r="BB208" s="1"/>
      <c r="BC208" s="1"/>
      <c r="BD208" s="1"/>
      <c r="BE208" s="1"/>
    </row>
    <row r="209" spans="1:57" ht="12.75" customHeight="1">
      <c r="A209" s="46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46"/>
      <c r="AZ209" s="1"/>
      <c r="BA209" s="1"/>
      <c r="BB209" s="1"/>
      <c r="BC209" s="1"/>
      <c r="BD209" s="1"/>
      <c r="BE209" s="1"/>
    </row>
    <row r="210" spans="1:57" ht="12.75" customHeight="1">
      <c r="A210" s="46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46"/>
      <c r="AZ210" s="1"/>
      <c r="BA210" s="1"/>
      <c r="BB210" s="1"/>
      <c r="BC210" s="1"/>
      <c r="BD210" s="1"/>
      <c r="BE210" s="1"/>
    </row>
    <row r="211" spans="1:57" ht="12.75" customHeight="1">
      <c r="A211" s="46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46"/>
      <c r="AZ211" s="1"/>
      <c r="BA211" s="1"/>
      <c r="BB211" s="1"/>
      <c r="BC211" s="1"/>
      <c r="BD211" s="1"/>
      <c r="BE211" s="1"/>
    </row>
    <row r="212" spans="1:57" ht="12.75" customHeight="1">
      <c r="A212" s="46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46"/>
      <c r="AZ212" s="1"/>
      <c r="BA212" s="1"/>
      <c r="BB212" s="1"/>
      <c r="BC212" s="1"/>
      <c r="BD212" s="1"/>
      <c r="BE212" s="1"/>
    </row>
    <row r="213" spans="1:57" ht="12.75" customHeight="1">
      <c r="A213" s="46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46"/>
      <c r="AZ213" s="1"/>
      <c r="BA213" s="1"/>
      <c r="BB213" s="1"/>
      <c r="BC213" s="1"/>
      <c r="BD213" s="1"/>
      <c r="BE213" s="1"/>
    </row>
    <row r="214" spans="1:57" ht="12.75" customHeight="1">
      <c r="A214" s="4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46"/>
      <c r="AZ214" s="1"/>
      <c r="BA214" s="1"/>
      <c r="BB214" s="1"/>
      <c r="BC214" s="1"/>
      <c r="BD214" s="1"/>
      <c r="BE214" s="1"/>
    </row>
    <row r="215" spans="1:57" ht="12.75" customHeight="1">
      <c r="A215" s="46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46"/>
      <c r="AZ215" s="1"/>
      <c r="BA215" s="1"/>
      <c r="BB215" s="1"/>
      <c r="BC215" s="1"/>
      <c r="BD215" s="1"/>
      <c r="BE215" s="1"/>
    </row>
    <row r="216" spans="1:57" ht="12.75" customHeight="1">
      <c r="A216" s="4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46"/>
      <c r="AZ216" s="1"/>
      <c r="BA216" s="1"/>
      <c r="BB216" s="1"/>
      <c r="BC216" s="1"/>
      <c r="BD216" s="1"/>
      <c r="BE216" s="1"/>
    </row>
    <row r="217" spans="1:57" ht="12.75" customHeight="1">
      <c r="A217" s="46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46"/>
      <c r="AZ217" s="1"/>
      <c r="BA217" s="1"/>
      <c r="BB217" s="1"/>
      <c r="BC217" s="1"/>
      <c r="BD217" s="1"/>
      <c r="BE217" s="1"/>
    </row>
    <row r="218" spans="1:57" ht="12.75" customHeight="1">
      <c r="A218" s="4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46"/>
      <c r="AZ218" s="1"/>
      <c r="BA218" s="1"/>
      <c r="BB218" s="1"/>
      <c r="BC218" s="1"/>
      <c r="BD218" s="1"/>
      <c r="BE218" s="1"/>
    </row>
    <row r="219" spans="1:57" ht="12.75" customHeight="1">
      <c r="A219" s="46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46"/>
      <c r="AZ219" s="1"/>
      <c r="BA219" s="1"/>
      <c r="BB219" s="1"/>
      <c r="BC219" s="1"/>
      <c r="BD219" s="1"/>
      <c r="BE219" s="1"/>
    </row>
    <row r="220" spans="1:57" ht="12.75" customHeight="1">
      <c r="A220" s="46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46"/>
      <c r="AZ220" s="1"/>
      <c r="BA220" s="1"/>
      <c r="BB220" s="1"/>
      <c r="BC220" s="1"/>
      <c r="BD220" s="1"/>
      <c r="BE220" s="1"/>
    </row>
    <row r="221" spans="1:57" ht="12.75" customHeight="1">
      <c r="A221" s="4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46"/>
      <c r="AZ221" s="1"/>
      <c r="BA221" s="1"/>
      <c r="BB221" s="1"/>
      <c r="BC221" s="1"/>
      <c r="BD221" s="1"/>
      <c r="BE221" s="1"/>
    </row>
    <row r="222" spans="1:57" ht="12.75" customHeight="1">
      <c r="A222" s="4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46"/>
      <c r="AZ222" s="1"/>
      <c r="BA222" s="1"/>
      <c r="BB222" s="1"/>
      <c r="BC222" s="1"/>
      <c r="BD222" s="1"/>
      <c r="BE222" s="1"/>
    </row>
    <row r="223" spans="1:57" ht="12.75" customHeight="1">
      <c r="A223" s="4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46"/>
      <c r="AZ223" s="1"/>
      <c r="BA223" s="1"/>
      <c r="BB223" s="1"/>
      <c r="BC223" s="1"/>
      <c r="BD223" s="1"/>
      <c r="BE223" s="1"/>
    </row>
    <row r="224" spans="1:57" ht="12.75" customHeight="1">
      <c r="A224" s="46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46"/>
      <c r="AZ224" s="1"/>
      <c r="BA224" s="1"/>
      <c r="BB224" s="1"/>
      <c r="BC224" s="1"/>
      <c r="BD224" s="1"/>
      <c r="BE224" s="1"/>
    </row>
    <row r="225" spans="1:57" ht="12.75" customHeight="1">
      <c r="A225" s="46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46"/>
      <c r="AZ225" s="1"/>
      <c r="BA225" s="1"/>
      <c r="BB225" s="1"/>
      <c r="BC225" s="1"/>
      <c r="BD225" s="1"/>
      <c r="BE225" s="1"/>
    </row>
    <row r="226" spans="1:57" ht="12.75" customHeight="1">
      <c r="A226" s="4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46"/>
      <c r="AZ226" s="1"/>
      <c r="BA226" s="1"/>
      <c r="BB226" s="1"/>
      <c r="BC226" s="1"/>
      <c r="BD226" s="1"/>
      <c r="BE226" s="1"/>
    </row>
    <row r="227" spans="1:57" ht="12.75" customHeight="1">
      <c r="A227" s="46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46"/>
      <c r="AZ227" s="1"/>
      <c r="BA227" s="1"/>
      <c r="BB227" s="1"/>
      <c r="BC227" s="1"/>
      <c r="BD227" s="1"/>
      <c r="BE227" s="1"/>
    </row>
    <row r="228" spans="1:57" ht="12.75" customHeight="1">
      <c r="A228" s="46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46"/>
      <c r="AZ228" s="1"/>
      <c r="BA228" s="1"/>
      <c r="BB228" s="1"/>
      <c r="BC228" s="1"/>
      <c r="BD228" s="1"/>
      <c r="BE228" s="1"/>
    </row>
    <row r="229" spans="1:57" ht="12.75" customHeight="1">
      <c r="A229" s="46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46"/>
      <c r="AZ229" s="1"/>
      <c r="BA229" s="1"/>
      <c r="BB229" s="1"/>
      <c r="BC229" s="1"/>
      <c r="BD229" s="1"/>
      <c r="BE229" s="1"/>
    </row>
    <row r="230" spans="1:57" ht="12.75" customHeight="1">
      <c r="A230" s="46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46"/>
      <c r="AZ230" s="1"/>
      <c r="BA230" s="1"/>
      <c r="BB230" s="1"/>
      <c r="BC230" s="1"/>
      <c r="BD230" s="1"/>
      <c r="BE230" s="1"/>
    </row>
    <row r="231" spans="1:57" ht="12.75" customHeight="1">
      <c r="A231" s="46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46"/>
      <c r="AZ231" s="1"/>
      <c r="BA231" s="1"/>
      <c r="BB231" s="1"/>
      <c r="BC231" s="1"/>
      <c r="BD231" s="1"/>
      <c r="BE231" s="1"/>
    </row>
    <row r="232" spans="1:57" ht="12.75" customHeight="1">
      <c r="A232" s="46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46"/>
      <c r="AZ232" s="1"/>
      <c r="BA232" s="1"/>
      <c r="BB232" s="1"/>
      <c r="BC232" s="1"/>
      <c r="BD232" s="1"/>
      <c r="BE232" s="1"/>
    </row>
    <row r="233" spans="1:57" ht="12.75" customHeight="1">
      <c r="A233" s="46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46"/>
      <c r="AZ233" s="1"/>
      <c r="BA233" s="1"/>
      <c r="BB233" s="1"/>
      <c r="BC233" s="1"/>
      <c r="BD233" s="1"/>
      <c r="BE233" s="1"/>
    </row>
    <row r="234" spans="1:57" ht="12.75" customHeight="1">
      <c r="A234" s="46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46"/>
      <c r="AZ234" s="1"/>
      <c r="BA234" s="1"/>
      <c r="BB234" s="1"/>
      <c r="BC234" s="1"/>
      <c r="BD234" s="1"/>
      <c r="BE234" s="1"/>
    </row>
    <row r="235" spans="1:57" ht="12.75" customHeight="1">
      <c r="A235" s="46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46"/>
      <c r="AZ235" s="1"/>
      <c r="BA235" s="1"/>
      <c r="BB235" s="1"/>
      <c r="BC235" s="1"/>
      <c r="BD235" s="1"/>
      <c r="BE235" s="1"/>
    </row>
    <row r="236" spans="1:57" ht="12.75" customHeight="1">
      <c r="A236" s="4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46"/>
      <c r="AZ236" s="1"/>
      <c r="BA236" s="1"/>
      <c r="BB236" s="1"/>
      <c r="BC236" s="1"/>
      <c r="BD236" s="1"/>
      <c r="BE236" s="1"/>
    </row>
    <row r="237" spans="1:57" ht="12.75" customHeight="1">
      <c r="A237" s="46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46"/>
      <c r="AZ237" s="1"/>
      <c r="BA237" s="1"/>
      <c r="BB237" s="1"/>
      <c r="BC237" s="1"/>
      <c r="BD237" s="1"/>
      <c r="BE237" s="1"/>
    </row>
    <row r="238" spans="1:57" ht="12.75" customHeight="1">
      <c r="A238" s="46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46"/>
      <c r="AZ238" s="1"/>
      <c r="BA238" s="1"/>
      <c r="BB238" s="1"/>
      <c r="BC238" s="1"/>
      <c r="BD238" s="1"/>
      <c r="BE238" s="1"/>
    </row>
    <row r="239" spans="1:57" ht="12.75" customHeight="1">
      <c r="A239" s="46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46"/>
      <c r="AZ239" s="1"/>
      <c r="BA239" s="1"/>
      <c r="BB239" s="1"/>
      <c r="BC239" s="1"/>
      <c r="BD239" s="1"/>
      <c r="BE239" s="1"/>
    </row>
    <row r="240" spans="1:57" ht="12.75" customHeight="1">
      <c r="A240" s="46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46"/>
      <c r="AZ240" s="1"/>
      <c r="BA240" s="1"/>
      <c r="BB240" s="1"/>
      <c r="BC240" s="1"/>
      <c r="BD240" s="1"/>
      <c r="BE240" s="1"/>
    </row>
    <row r="241" spans="1:57" ht="12.75" customHeight="1">
      <c r="A241" s="46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46"/>
      <c r="AZ241" s="1"/>
      <c r="BA241" s="1"/>
      <c r="BB241" s="1"/>
      <c r="BC241" s="1"/>
      <c r="BD241" s="1"/>
      <c r="BE241" s="1"/>
    </row>
    <row r="242" spans="1:57" ht="12.75" customHeight="1">
      <c r="A242" s="46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46"/>
      <c r="AZ242" s="1"/>
      <c r="BA242" s="1"/>
      <c r="BB242" s="1"/>
      <c r="BC242" s="1"/>
      <c r="BD242" s="1"/>
      <c r="BE242" s="1"/>
    </row>
    <row r="243" spans="1:57" ht="12.75" customHeight="1">
      <c r="A243" s="46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46"/>
      <c r="AZ243" s="1"/>
      <c r="BA243" s="1"/>
      <c r="BB243" s="1"/>
      <c r="BC243" s="1"/>
      <c r="BD243" s="1"/>
      <c r="BE243" s="1"/>
    </row>
    <row r="244" spans="1:57" ht="12.75" customHeight="1">
      <c r="A244" s="46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46"/>
      <c r="AZ244" s="1"/>
      <c r="BA244" s="1"/>
      <c r="BB244" s="1"/>
      <c r="BC244" s="1"/>
      <c r="BD244" s="1"/>
      <c r="BE244" s="1"/>
    </row>
    <row r="245" spans="1:57" ht="12.75" customHeight="1">
      <c r="A245" s="46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46"/>
      <c r="AZ245" s="1"/>
      <c r="BA245" s="1"/>
      <c r="BB245" s="1"/>
      <c r="BC245" s="1"/>
      <c r="BD245" s="1"/>
      <c r="BE245" s="1"/>
    </row>
    <row r="246" spans="1:57" ht="12.75" customHeight="1">
      <c r="A246" s="46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46"/>
      <c r="AZ246" s="1"/>
      <c r="BA246" s="1"/>
      <c r="BB246" s="1"/>
      <c r="BC246" s="1"/>
      <c r="BD246" s="1"/>
      <c r="BE246" s="1"/>
    </row>
    <row r="247" spans="1:57" ht="12.75" customHeight="1">
      <c r="A247" s="46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46"/>
      <c r="AZ247" s="1"/>
      <c r="BA247" s="1"/>
      <c r="BB247" s="1"/>
      <c r="BC247" s="1"/>
      <c r="BD247" s="1"/>
      <c r="BE247" s="1"/>
    </row>
    <row r="248" spans="1:57" ht="12.75" customHeight="1">
      <c r="A248" s="46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46"/>
      <c r="AZ248" s="1"/>
      <c r="BA248" s="1"/>
      <c r="BB248" s="1"/>
      <c r="BC248" s="1"/>
      <c r="BD248" s="1"/>
      <c r="BE248" s="1"/>
    </row>
    <row r="249" spans="1:57" ht="12.75" customHeight="1">
      <c r="A249" s="46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46"/>
      <c r="AZ249" s="1"/>
      <c r="BA249" s="1"/>
      <c r="BB249" s="1"/>
      <c r="BC249" s="1"/>
      <c r="BD249" s="1"/>
      <c r="BE249" s="1"/>
    </row>
    <row r="250" spans="1:57" ht="12.75" customHeight="1">
      <c r="A250" s="46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46"/>
      <c r="AZ250" s="1"/>
      <c r="BA250" s="1"/>
      <c r="BB250" s="1"/>
      <c r="BC250" s="1"/>
      <c r="BD250" s="1"/>
      <c r="BE250" s="1"/>
    </row>
    <row r="251" spans="1:57" ht="12.75" customHeight="1">
      <c r="A251" s="46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46"/>
      <c r="AZ251" s="1"/>
      <c r="BA251" s="1"/>
      <c r="BB251" s="1"/>
      <c r="BC251" s="1"/>
      <c r="BD251" s="1"/>
      <c r="BE251" s="1"/>
    </row>
    <row r="252" spans="1:57" ht="12.75" customHeight="1">
      <c r="A252" s="46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46"/>
      <c r="AZ252" s="1"/>
      <c r="BA252" s="1"/>
      <c r="BB252" s="1"/>
      <c r="BC252" s="1"/>
      <c r="BD252" s="1"/>
      <c r="BE252" s="1"/>
    </row>
    <row r="253" spans="1:57" ht="12.75" customHeight="1">
      <c r="A253" s="46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46"/>
      <c r="AZ253" s="1"/>
      <c r="BA253" s="1"/>
      <c r="BB253" s="1"/>
      <c r="BC253" s="1"/>
      <c r="BD253" s="1"/>
      <c r="BE253" s="1"/>
    </row>
    <row r="254" spans="1:57" ht="12.75" customHeight="1">
      <c r="A254" s="46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46"/>
      <c r="AZ254" s="1"/>
      <c r="BA254" s="1"/>
      <c r="BB254" s="1"/>
      <c r="BC254" s="1"/>
      <c r="BD254" s="1"/>
      <c r="BE254" s="1"/>
    </row>
    <row r="255" spans="1:57" ht="15.75" customHeight="1"/>
    <row r="256" spans="1:57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2:S2"/>
    <mergeCell ref="U2:AU2"/>
    <mergeCell ref="AW2:BB2"/>
  </mergeCells>
  <pageMargins left="0.7" right="0.7" top="0.75" bottom="0.75" header="0" footer="0"/>
  <pageSetup paperSize="9" scale="6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W1000"/>
  <sheetViews>
    <sheetView workbookViewId="0"/>
  </sheetViews>
  <sheetFormatPr defaultColWidth="14.42578125" defaultRowHeight="15" customHeight="1"/>
  <cols>
    <col min="1" max="1" width="11.5703125" customWidth="1"/>
    <col min="2" max="2" width="69" customWidth="1"/>
    <col min="3" max="23" width="8.85546875" customWidth="1"/>
  </cols>
  <sheetData>
    <row r="1" spans="1:23" ht="12.75" customHeight="1">
      <c r="A1" s="68"/>
      <c r="B1" s="26" t="s">
        <v>217</v>
      </c>
      <c r="C1" s="213"/>
      <c r="D1" s="213"/>
      <c r="E1" s="2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214" t="s">
        <v>218</v>
      </c>
      <c r="B2" s="215" t="s">
        <v>219</v>
      </c>
      <c r="C2" s="216" t="s">
        <v>18</v>
      </c>
      <c r="D2" s="217"/>
      <c r="E2" s="2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6.5" customHeight="1">
      <c r="A3" s="219" t="s">
        <v>163</v>
      </c>
      <c r="B3" s="220" t="s">
        <v>220</v>
      </c>
      <c r="C3" s="221" t="s">
        <v>153</v>
      </c>
      <c r="D3" s="222"/>
      <c r="E3" s="22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5.5">
      <c r="A4" s="219" t="s">
        <v>164</v>
      </c>
      <c r="B4" s="223" t="s">
        <v>221</v>
      </c>
      <c r="C4" s="224" t="s">
        <v>153</v>
      </c>
      <c r="D4" s="222"/>
      <c r="E4" s="22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5.5">
      <c r="A5" s="219" t="s">
        <v>165</v>
      </c>
      <c r="B5" s="223" t="s">
        <v>222</v>
      </c>
      <c r="C5" s="224" t="s">
        <v>153</v>
      </c>
      <c r="D5" s="222"/>
      <c r="E5" s="22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5.5">
      <c r="A6" s="219" t="s">
        <v>166</v>
      </c>
      <c r="B6" s="225" t="s">
        <v>223</v>
      </c>
      <c r="C6" s="226" t="s">
        <v>153</v>
      </c>
      <c r="D6" s="222"/>
      <c r="E6" s="22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>
      <c r="A7" s="219" t="s">
        <v>167</v>
      </c>
      <c r="B7" s="227" t="s">
        <v>224</v>
      </c>
      <c r="C7" s="226" t="s">
        <v>153</v>
      </c>
      <c r="D7" s="222"/>
      <c r="E7" s="22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5.5">
      <c r="A8" s="219" t="s">
        <v>168</v>
      </c>
      <c r="B8" s="223" t="s">
        <v>225</v>
      </c>
      <c r="C8" s="224" t="s">
        <v>153</v>
      </c>
      <c r="D8" s="222"/>
      <c r="E8" s="22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5.5">
      <c r="A9" s="219" t="s">
        <v>169</v>
      </c>
      <c r="B9" s="227" t="s">
        <v>226</v>
      </c>
      <c r="C9" s="226" t="s">
        <v>153</v>
      </c>
      <c r="D9" s="222"/>
      <c r="E9" s="22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5.5">
      <c r="A10" s="219" t="s">
        <v>170</v>
      </c>
      <c r="B10" s="223" t="s">
        <v>227</v>
      </c>
      <c r="C10" s="224" t="s">
        <v>153</v>
      </c>
      <c r="D10" s="222"/>
      <c r="E10" s="22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219" t="s">
        <v>171</v>
      </c>
      <c r="B11" s="228" t="s">
        <v>228</v>
      </c>
      <c r="C11" s="224" t="s">
        <v>153</v>
      </c>
      <c r="D11" s="222"/>
      <c r="E11" s="22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5.5">
      <c r="A12" s="219" t="s">
        <v>172</v>
      </c>
      <c r="B12" s="227" t="s">
        <v>229</v>
      </c>
      <c r="C12" s="229" t="s">
        <v>153</v>
      </c>
      <c r="D12" s="222"/>
      <c r="E12" s="22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5.5">
      <c r="A13" s="219" t="s">
        <v>173</v>
      </c>
      <c r="B13" s="225" t="s">
        <v>230</v>
      </c>
      <c r="C13" s="229" t="s">
        <v>153</v>
      </c>
      <c r="D13" s="222"/>
      <c r="E13" s="22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5.5">
      <c r="A14" s="219" t="s">
        <v>174</v>
      </c>
      <c r="B14" s="225" t="s">
        <v>231</v>
      </c>
      <c r="C14" s="229" t="s">
        <v>153</v>
      </c>
      <c r="D14" s="222"/>
      <c r="E14" s="22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5.5">
      <c r="A15" s="219" t="s">
        <v>175</v>
      </c>
      <c r="B15" s="225" t="s">
        <v>232</v>
      </c>
      <c r="C15" s="229" t="s">
        <v>153</v>
      </c>
      <c r="D15" s="222"/>
      <c r="E15" s="22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5.5">
      <c r="A16" s="219" t="s">
        <v>176</v>
      </c>
      <c r="B16" s="225" t="s">
        <v>233</v>
      </c>
      <c r="C16" s="229" t="s">
        <v>154</v>
      </c>
      <c r="D16" s="222"/>
      <c r="E16" s="22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5.5">
      <c r="A17" s="219" t="s">
        <v>177</v>
      </c>
      <c r="B17" s="225" t="s">
        <v>234</v>
      </c>
      <c r="C17" s="226" t="s">
        <v>154</v>
      </c>
      <c r="D17" s="222"/>
      <c r="E17" s="22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5.5">
      <c r="A18" s="219" t="s">
        <v>178</v>
      </c>
      <c r="B18" s="225" t="s">
        <v>235</v>
      </c>
      <c r="C18" s="229" t="s">
        <v>154</v>
      </c>
      <c r="D18" s="72"/>
      <c r="E18" s="7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5.5">
      <c r="A19" s="219" t="s">
        <v>179</v>
      </c>
      <c r="B19" s="225" t="s">
        <v>236</v>
      </c>
      <c r="C19" s="229" t="s">
        <v>154</v>
      </c>
      <c r="D19" s="72"/>
      <c r="E19" s="7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38.25">
      <c r="A20" s="219" t="s">
        <v>180</v>
      </c>
      <c r="B20" s="225" t="s">
        <v>237</v>
      </c>
      <c r="C20" s="230" t="s">
        <v>153</v>
      </c>
      <c r="D20" s="72"/>
      <c r="E20" s="7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 customHeight="1">
      <c r="A21" s="1"/>
      <c r="B21" s="123"/>
      <c r="C21" s="72"/>
      <c r="D21" s="72"/>
      <c r="E21" s="7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 customHeight="1">
      <c r="A22" s="1"/>
      <c r="B22" s="123"/>
      <c r="C22" s="72"/>
      <c r="D22" s="72"/>
      <c r="E22" s="7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 customHeight="1">
      <c r="A23" s="1"/>
      <c r="B23" s="12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 customHeight="1">
      <c r="A24" s="1"/>
      <c r="B24" s="12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/>
    <row r="222" spans="1:23" ht="15.75" customHeight="1"/>
    <row r="223" spans="1:23" ht="15.75" customHeight="1"/>
    <row r="224" spans="1:2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1000"/>
  <sheetViews>
    <sheetView workbookViewId="0"/>
  </sheetViews>
  <sheetFormatPr defaultColWidth="14.42578125" defaultRowHeight="15" customHeight="1"/>
  <cols>
    <col min="1" max="1" width="8.85546875" customWidth="1"/>
    <col min="2" max="2" width="11.5703125" customWidth="1"/>
    <col min="3" max="3" width="76" customWidth="1"/>
    <col min="4" max="24" width="8.85546875" customWidth="1"/>
  </cols>
  <sheetData>
    <row r="1" spans="1:24" ht="12.75" customHeight="1">
      <c r="A1" s="1"/>
      <c r="B1" s="68"/>
      <c r="C1" s="26" t="s">
        <v>217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>
      <c r="A2" s="1"/>
      <c r="B2" s="214" t="s">
        <v>218</v>
      </c>
      <c r="C2" s="215" t="s">
        <v>238</v>
      </c>
      <c r="D2" s="231" t="s">
        <v>18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5.5">
      <c r="A3" s="1"/>
      <c r="B3" s="219" t="s">
        <v>181</v>
      </c>
      <c r="C3" s="220" t="s">
        <v>239</v>
      </c>
      <c r="D3" s="232" t="s">
        <v>155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5.5">
      <c r="A4" s="1"/>
      <c r="B4" s="219" t="s">
        <v>182</v>
      </c>
      <c r="C4" s="225" t="s">
        <v>240</v>
      </c>
      <c r="D4" s="229" t="s">
        <v>155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5.5">
      <c r="A5" s="1"/>
      <c r="B5" s="219" t="s">
        <v>183</v>
      </c>
      <c r="C5" s="223" t="s">
        <v>241</v>
      </c>
      <c r="D5" s="233" t="s">
        <v>156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5.5">
      <c r="A6" s="1"/>
      <c r="B6" s="219" t="s">
        <v>184</v>
      </c>
      <c r="C6" s="225" t="s">
        <v>242</v>
      </c>
      <c r="D6" s="229" t="s">
        <v>156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5.5">
      <c r="A7" s="1"/>
      <c r="B7" s="219" t="s">
        <v>185</v>
      </c>
      <c r="C7" s="225" t="s">
        <v>243</v>
      </c>
      <c r="D7" s="229" t="s">
        <v>156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5.5">
      <c r="A8" s="1"/>
      <c r="B8" s="219" t="s">
        <v>186</v>
      </c>
      <c r="C8" s="225" t="s">
        <v>244</v>
      </c>
      <c r="D8" s="229" t="s">
        <v>157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5.5">
      <c r="A9" s="1"/>
      <c r="B9" s="219" t="s">
        <v>187</v>
      </c>
      <c r="C9" s="225" t="s">
        <v>245</v>
      </c>
      <c r="D9" s="229" t="s">
        <v>156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>
      <c r="A10" s="1"/>
      <c r="B10" s="219" t="s">
        <v>188</v>
      </c>
      <c r="C10" s="225" t="s">
        <v>246</v>
      </c>
      <c r="D10" s="229" t="s">
        <v>156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5.5">
      <c r="A11" s="1"/>
      <c r="B11" s="219" t="s">
        <v>189</v>
      </c>
      <c r="C11" s="223" t="s">
        <v>247</v>
      </c>
      <c r="D11" s="233" t="s">
        <v>155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5.5">
      <c r="A12" s="1"/>
      <c r="B12" s="219" t="s">
        <v>190</v>
      </c>
      <c r="C12" s="225" t="s">
        <v>248</v>
      </c>
      <c r="D12" s="229" t="s">
        <v>155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5.5">
      <c r="A13" s="1"/>
      <c r="B13" s="219" t="s">
        <v>191</v>
      </c>
      <c r="C13" s="225" t="s">
        <v>249</v>
      </c>
      <c r="D13" s="229" t="s">
        <v>155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>
      <c r="A14" s="1"/>
      <c r="B14" s="219" t="s">
        <v>192</v>
      </c>
      <c r="C14" s="225" t="s">
        <v>250</v>
      </c>
      <c r="D14" s="229" t="s">
        <v>155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8.25">
      <c r="A15" s="1"/>
      <c r="B15" s="219" t="s">
        <v>193</v>
      </c>
      <c r="C15" s="223" t="s">
        <v>251</v>
      </c>
      <c r="D15" s="233" t="s">
        <v>155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8.25">
      <c r="A16" s="1"/>
      <c r="B16" s="219" t="s">
        <v>194</v>
      </c>
      <c r="C16" s="225" t="s">
        <v>252</v>
      </c>
      <c r="D16" s="229" t="s">
        <v>155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5.5">
      <c r="A17" s="1"/>
      <c r="B17" s="219" t="s">
        <v>195</v>
      </c>
      <c r="C17" s="225" t="s">
        <v>253</v>
      </c>
      <c r="D17" s="229" t="s">
        <v>155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5.5">
      <c r="A18" s="1"/>
      <c r="B18" s="219" t="s">
        <v>196</v>
      </c>
      <c r="C18" s="225" t="s">
        <v>254</v>
      </c>
      <c r="D18" s="229" t="s">
        <v>155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5.5">
      <c r="A19" s="1"/>
      <c r="B19" s="219" t="s">
        <v>197</v>
      </c>
      <c r="C19" s="225" t="s">
        <v>255</v>
      </c>
      <c r="D19" s="229" t="s">
        <v>158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1"/>
      <c r="B20" s="219" t="s">
        <v>198</v>
      </c>
      <c r="C20" s="223" t="s">
        <v>256</v>
      </c>
      <c r="D20" s="233" t="s">
        <v>155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>
      <c r="A21" s="1"/>
      <c r="B21" s="219" t="s">
        <v>199</v>
      </c>
      <c r="C21" s="225" t="s">
        <v>257</v>
      </c>
      <c r="D21" s="229" t="s">
        <v>155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>
      <c r="A22" s="1"/>
      <c r="B22" s="219" t="s">
        <v>200</v>
      </c>
      <c r="C22" s="225" t="s">
        <v>258</v>
      </c>
      <c r="D22" s="229" t="s">
        <v>155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>
      <c r="A23" s="1"/>
      <c r="B23" s="219" t="s">
        <v>201</v>
      </c>
      <c r="C23" s="223" t="s">
        <v>259</v>
      </c>
      <c r="D23" s="233" t="s">
        <v>155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>
      <c r="A24" s="1"/>
      <c r="B24" s="219" t="s">
        <v>202</v>
      </c>
      <c r="C24" s="225" t="s">
        <v>260</v>
      </c>
      <c r="D24" s="229" t="s">
        <v>155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>
      <c r="A25" s="1"/>
      <c r="B25" s="219" t="s">
        <v>203</v>
      </c>
      <c r="C25" s="225" t="s">
        <v>261</v>
      </c>
      <c r="D25" s="229" t="s">
        <v>155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>
      <c r="A26" s="1"/>
      <c r="B26" s="219" t="s">
        <v>204</v>
      </c>
      <c r="C26" s="223" t="s">
        <v>262</v>
      </c>
      <c r="D26" s="233" t="s">
        <v>158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>
      <c r="A27" s="1"/>
      <c r="B27" s="219" t="s">
        <v>205</v>
      </c>
      <c r="C27" s="227" t="s">
        <v>263</v>
      </c>
      <c r="D27" s="229" t="s">
        <v>155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>
      <c r="A28" s="1"/>
      <c r="B28" s="219" t="s">
        <v>206</v>
      </c>
      <c r="C28" s="228" t="s">
        <v>264</v>
      </c>
      <c r="D28" s="233" t="s">
        <v>155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>
      <c r="A29" s="1"/>
      <c r="B29" s="219" t="s">
        <v>207</v>
      </c>
      <c r="C29" s="228" t="s">
        <v>265</v>
      </c>
      <c r="D29" s="233" t="s">
        <v>155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/>
    <row r="231" spans="1:24" ht="15.75" customHeight="1"/>
    <row r="232" spans="1:24" ht="15.75" customHeight="1"/>
    <row r="233" spans="1:24" ht="15.75" customHeight="1"/>
    <row r="234" spans="1:24" ht="15.75" customHeight="1"/>
    <row r="235" spans="1:24" ht="15.75" customHeight="1"/>
    <row r="236" spans="1:24" ht="15.75" customHeight="1"/>
    <row r="237" spans="1:24" ht="15.75" customHeight="1"/>
    <row r="238" spans="1:24" ht="15.75" customHeight="1"/>
    <row r="239" spans="1:24" ht="15.75" customHeight="1"/>
    <row r="240" spans="1:2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25" right="0.25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AC090"/>
    <pageSetUpPr fitToPage="1"/>
  </sheetPr>
  <dimension ref="A1:X1000"/>
  <sheetViews>
    <sheetView workbookViewId="0"/>
  </sheetViews>
  <sheetFormatPr defaultColWidth="14.42578125" defaultRowHeight="15" customHeight="1"/>
  <cols>
    <col min="1" max="1" width="8.85546875" customWidth="1"/>
    <col min="2" max="2" width="11.5703125" customWidth="1"/>
    <col min="3" max="3" width="69" customWidth="1"/>
    <col min="4" max="24" width="8.85546875" customWidth="1"/>
  </cols>
  <sheetData>
    <row r="1" spans="1:24" ht="12.75" customHeight="1">
      <c r="A1" s="1"/>
      <c r="B1" s="68"/>
      <c r="C1" s="26" t="s">
        <v>217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>
      <c r="A2" s="1"/>
      <c r="B2" s="214" t="s">
        <v>218</v>
      </c>
      <c r="C2" s="215" t="s">
        <v>266</v>
      </c>
      <c r="D2" s="231" t="s">
        <v>18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>
      <c r="A3" s="1"/>
      <c r="B3" s="204" t="s">
        <v>208</v>
      </c>
      <c r="C3" s="234" t="s">
        <v>267</v>
      </c>
      <c r="D3" s="235" t="s">
        <v>159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3.5" customHeight="1">
      <c r="A4" s="1"/>
      <c r="B4" s="204" t="s">
        <v>209</v>
      </c>
      <c r="C4" s="236" t="s">
        <v>268</v>
      </c>
      <c r="D4" s="229" t="s">
        <v>160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54" customHeight="1">
      <c r="A5" s="1"/>
      <c r="B5" s="204" t="s">
        <v>210</v>
      </c>
      <c r="C5" s="236" t="s">
        <v>269</v>
      </c>
      <c r="D5" s="229" t="s">
        <v>160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41.25" customHeight="1">
      <c r="A6" s="1"/>
      <c r="B6" s="204" t="s">
        <v>211</v>
      </c>
      <c r="C6" s="236" t="s">
        <v>270</v>
      </c>
      <c r="D6" s="229" t="s">
        <v>160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" customHeight="1">
      <c r="A7" s="1"/>
      <c r="B7" s="204" t="s">
        <v>212</v>
      </c>
      <c r="C7" s="227" t="s">
        <v>271</v>
      </c>
      <c r="D7" s="229" t="s">
        <v>161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81" customHeight="1">
      <c r="A8" s="1"/>
      <c r="B8" s="204" t="s">
        <v>213</v>
      </c>
      <c r="C8" s="236" t="s">
        <v>272</v>
      </c>
      <c r="D8" s="229" t="s">
        <v>161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/>
    <row r="222" spans="1:24" ht="15.75" customHeight="1"/>
    <row r="223" spans="1:24" ht="15.75" customHeight="1"/>
    <row r="224" spans="1: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000"/>
  <sheetViews>
    <sheetView workbookViewId="0"/>
  </sheetViews>
  <sheetFormatPr defaultColWidth="14.42578125" defaultRowHeight="15" customHeight="1"/>
  <cols>
    <col min="1" max="1" width="105.140625" customWidth="1"/>
    <col min="2" max="21" width="8.85546875" customWidth="1"/>
  </cols>
  <sheetData>
    <row r="1" spans="1:21" ht="16.5" customHeight="1">
      <c r="A1" s="237" t="s">
        <v>273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66" customHeight="1">
      <c r="A2" s="238" t="s">
        <v>274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7.75" customHeight="1">
      <c r="A3" s="238" t="s">
        <v>275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9.25" customHeight="1">
      <c r="A4" s="238" t="s">
        <v>276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41.25" customHeight="1">
      <c r="A5" s="238" t="s">
        <v>277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51.75" customHeight="1">
      <c r="A6" s="238" t="s">
        <v>278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 customHeight="1">
      <c r="A7" s="238" t="s">
        <v>279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 customHeight="1">
      <c r="A8" s="238" t="s">
        <v>280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8.5" customHeight="1">
      <c r="A9" s="238" t="s">
        <v>281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 customHeight="1">
      <c r="A10" s="207" t="s">
        <v>282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/>
    <row r="222" spans="1:21" ht="15.75" customHeight="1"/>
    <row r="223" spans="1:21" ht="15.75" customHeight="1"/>
    <row r="224" spans="1:2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3D69B"/>
    <pageSetUpPr fitToPage="1"/>
  </sheetPr>
  <dimension ref="A1:X1000"/>
  <sheetViews>
    <sheetView workbookViewId="0"/>
  </sheetViews>
  <sheetFormatPr defaultColWidth="14.42578125" defaultRowHeight="15" customHeight="1"/>
  <cols>
    <col min="1" max="1" width="36" customWidth="1"/>
    <col min="2" max="4" width="25.85546875" customWidth="1"/>
    <col min="5" max="24" width="8.85546875" customWidth="1"/>
  </cols>
  <sheetData>
    <row r="1" spans="1:24" ht="15.75">
      <c r="A1" s="194" t="s">
        <v>283</v>
      </c>
      <c r="B1" s="8"/>
      <c r="C1" s="8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239" t="s">
        <v>162</v>
      </c>
      <c r="B2" s="79" t="s">
        <v>35</v>
      </c>
      <c r="C2" s="79" t="s">
        <v>36</v>
      </c>
      <c r="D2" s="79" t="s">
        <v>37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3" spans="1:24" ht="12.75">
      <c r="A3" s="239" t="s">
        <v>215</v>
      </c>
      <c r="B3" s="79"/>
      <c r="C3" s="79"/>
      <c r="D3" s="79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</row>
    <row r="4" spans="1:24" ht="12.75">
      <c r="A4" s="206" t="s">
        <v>284</v>
      </c>
      <c r="B4" s="241"/>
      <c r="C4" s="241"/>
      <c r="D4" s="241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2.75" hidden="1">
      <c r="A5" s="205" t="s">
        <v>20</v>
      </c>
      <c r="B5" s="241"/>
      <c r="C5" s="241"/>
      <c r="D5" s="24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5.5">
      <c r="A6" s="203" t="str">
        <f>NieStac!C15</f>
        <v>Przetwarzanie obrazów i systemy wizyjne</v>
      </c>
      <c r="B6" s="241" t="str">
        <f>CONCATENATE(IF(ISERR(FIND(Opis_efektów_inż!$D$5,NieStac!$R15))=FALSE(),CONCATENATE(Opis_efektów_inż!$A$5,", "),""),IF(ISERR(FIND(Opis_efektów_inż!$D$6,NieStac!$R15))=FALSE(),CONCATENATE(Opis_efektów_inż!$A$6,", "),""))</f>
        <v/>
      </c>
      <c r="C6" s="106" t="str">
        <f>CONCATENATE(IF(ISERR(FIND(Opis_efektów_inż!$D$8,NieStac!$S15))=FALSE(),CONCATENATE(Opis_efektów_inż!$A$8,", "),""),IF(ISERR(FIND(Opis_efektów_inż!$D$9,NieStac!$S15))=FALSE(),CONCATENATE(Opis_efektów_inż!$A$9,", "),""),IF(ISERR(FIND(Opis_efektów_inż!$D$10,NieStac!$S15))=FALSE(),CONCATENATE(Opis_efektów_inż!$A$10,", "),""),IF(ISERR(FIND(Opis_efektów_inż!$D$11,NieStac!$S15))=FALSE(),CONCATENATE(Opis_efektów_inż!$A$11,", "),""),IF(ISERR(FIND(Opis_efektów_inż!$D$12,NieStac!$S15))=FALSE(),CONCATENATE(Opis_efektów_inż!$A$12,", "),""),IF(ISERR(FIND(Opis_efektów_inż!$D$13,NieStac!$S15))=FALSE(),CONCATENATE(Opis_efektów_inż!$A$13,", "),""),IF(ISERR(FIND(Opis_efektów_inż!$D$14,NieStac!$S15))=FALSE(),CONCATENATE(Opis_efektów_inż!$A$14,", "),""),IF(ISERR(FIND(Opis_efektów_inż!$D$15,NieStac!$S15))=FALSE(),CONCATENATE(Opis_efektów_inż!$A$15,", "),""),IF(ISERR(FIND(Opis_efektów_inż!$D$16,NieStac!$S15))=FALSE(),CONCATENATE(Opis_efektów_inż!$A$16,", "),""),IF(ISERR(FIND(Opis_efektów_inż!$D$17,NieStac!$S15))=FALSE(),CONCATENATE(Opis_efektów_inż!$A$17,", "),""))</f>
        <v xml:space="preserve">K2_U11, </v>
      </c>
      <c r="D6" s="24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5.5">
      <c r="A7" s="203" t="str">
        <f>NieStac!C16</f>
        <v>Systemy pomiarowe w automatyce i robotyce</v>
      </c>
      <c r="B7" s="241" t="str">
        <f>CONCATENATE(IF(ISERR(FIND(Opis_efektów_inż!$D$5,NieStac!$R16))=FALSE(),CONCATENATE(Opis_efektów_inż!$A$5,", "),""),IF(ISERR(FIND(Opis_efektów_inż!$D$6,NieStac!$R16))=FALSE(),CONCATENATE(Opis_efektów_inż!$A$6,", "),""))</f>
        <v/>
      </c>
      <c r="C7" s="106" t="str">
        <f>CONCATENATE(IF(ISERR(FIND(Opis_efektów_inż!$D$8,NieStac!$S16))=FALSE(),CONCATENATE(Opis_efektów_inż!$A$8,", "),""),IF(ISERR(FIND(Opis_efektów_inż!$D$9,NieStac!$S16))=FALSE(),CONCATENATE(Opis_efektów_inż!$A$9,", "),""),IF(ISERR(FIND(Opis_efektów_inż!$D$10,NieStac!$S16))=FALSE(),CONCATENATE(Opis_efektów_inż!$A$10,", "),""),IF(ISERR(FIND(Opis_efektów_inż!$D$11,NieStac!$S16))=FALSE(),CONCATENATE(Opis_efektów_inż!$A$11,", "),""),IF(ISERR(FIND(Opis_efektów_inż!$D$12,NieStac!$S16))=FALSE(),CONCATENATE(Opis_efektów_inż!$A$12,", "),""),IF(ISERR(FIND(Opis_efektów_inż!$D$13,NieStac!$S16))=FALSE(),CONCATENATE(Opis_efektów_inż!$A$13,", "),""),IF(ISERR(FIND(Opis_efektów_inż!$D$14,NieStac!$S16))=FALSE(),CONCATENATE(Opis_efektów_inż!$A$14,", "),""),IF(ISERR(FIND(Opis_efektów_inż!$D$15,NieStac!$S16))=FALSE(),CONCATENATE(Opis_efektów_inż!$A$15,", "),""),IF(ISERR(FIND(Opis_efektów_inż!$D$16,NieStac!$S16))=FALSE(),CONCATENATE(Opis_efektów_inż!$A$16,", "),""),IF(ISERR(FIND(Opis_efektów_inż!$D$17,NieStac!$S16))=FALSE(),CONCATENATE(Opis_efektów_inż!$A$17,", "),""))</f>
        <v xml:space="preserve">K2_U11, K2_U13, </v>
      </c>
      <c r="D7" s="24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5.5">
      <c r="A8" s="203" t="str">
        <f>NieStac!C17</f>
        <v>Zaawansowana automatyka procesowa</v>
      </c>
      <c r="B8" s="241" t="str">
        <f>CONCATENATE(IF(ISERR(FIND(Opis_efektów_inż!$D$5,NieStac!$R17))=FALSE(),CONCATENATE(Opis_efektów_inż!$A$5,", "),""),IF(ISERR(FIND(Opis_efektów_inż!$D$6,NieStac!$R17))=FALSE(),CONCATENATE(Opis_efektów_inż!$A$6,", "),""))</f>
        <v/>
      </c>
      <c r="C8" s="106" t="str">
        <f>CONCATENATE(IF(ISERR(FIND(Opis_efektów_inż!$D$8,NieStac!$S17))=FALSE(),CONCATENATE(Opis_efektów_inż!$A$8,", "),""),IF(ISERR(FIND(Opis_efektów_inż!$D$9,NieStac!$S17))=FALSE(),CONCATENATE(Opis_efektów_inż!$A$9,", "),""),IF(ISERR(FIND(Opis_efektów_inż!$D$10,NieStac!$S17))=FALSE(),CONCATENATE(Opis_efektów_inż!$A$10,", "),""),IF(ISERR(FIND(Opis_efektów_inż!$D$11,NieStac!$S17))=FALSE(),CONCATENATE(Opis_efektów_inż!$A$11,", "),""),IF(ISERR(FIND(Opis_efektów_inż!$D$12,NieStac!$S17))=FALSE(),CONCATENATE(Opis_efektów_inż!$A$12,", "),""),IF(ISERR(FIND(Opis_efektów_inż!$D$13,NieStac!$S17))=FALSE(),CONCATENATE(Opis_efektów_inż!$A$13,", "),""),IF(ISERR(FIND(Opis_efektów_inż!$D$14,NieStac!$S17))=FALSE(),CONCATENATE(Opis_efektów_inż!$A$14,", "),""),IF(ISERR(FIND(Opis_efektów_inż!$D$15,NieStac!$S17))=FALSE(),CONCATENATE(Opis_efektów_inż!$A$15,", "),""),IF(ISERR(FIND(Opis_efektów_inż!$D$16,NieStac!$S17))=FALSE(),CONCATENATE(Opis_efektów_inż!$A$16,", "),""),IF(ISERR(FIND(Opis_efektów_inż!$D$17,NieStac!$S17))=FALSE(),CONCATENATE(Opis_efektów_inż!$A$17,", "),""))</f>
        <v xml:space="preserve">K2_U9, K2_U19, K2_U13, K2_U23, </v>
      </c>
      <c r="D8" s="24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>
      <c r="A9" s="203" t="str">
        <f>NieStac!C18</f>
        <v>Sterowanie adaptacyjne</v>
      </c>
      <c r="B9" s="241" t="str">
        <f>CONCATENATE(IF(ISERR(FIND(Opis_efektów_inż!$D$5,NieStac!$R18))=FALSE(),CONCATENATE(Opis_efektów_inż!$A$5,", "),""),IF(ISERR(FIND(Opis_efektów_inż!$D$6,NieStac!$R18))=FALSE(),CONCATENATE(Opis_efektów_inż!$A$6,", "),""))</f>
        <v/>
      </c>
      <c r="C9" s="106" t="str">
        <f>CONCATENATE(IF(ISERR(FIND(Opis_efektów_inż!$D$8,NieStac!$S18))=FALSE(),CONCATENATE(Opis_efektów_inż!$A$8,", "),""),IF(ISERR(FIND(Opis_efektów_inż!$D$9,NieStac!$S18))=FALSE(),CONCATENATE(Opis_efektów_inż!$A$9,", "),""),IF(ISERR(FIND(Opis_efektów_inż!$D$10,NieStac!$S18))=FALSE(),CONCATENATE(Opis_efektów_inż!$A$10,", "),""),IF(ISERR(FIND(Opis_efektów_inż!$D$11,NieStac!$S18))=FALSE(),CONCATENATE(Opis_efektów_inż!$A$11,", "),""),IF(ISERR(FIND(Opis_efektów_inż!$D$12,NieStac!$S18))=FALSE(),CONCATENATE(Opis_efektów_inż!$A$12,", "),""),IF(ISERR(FIND(Opis_efektów_inż!$D$13,NieStac!$S18))=FALSE(),CONCATENATE(Opis_efektów_inż!$A$13,", "),""),IF(ISERR(FIND(Opis_efektów_inż!$D$14,NieStac!$S18))=FALSE(),CONCATENATE(Opis_efektów_inż!$A$14,", "),""),IF(ISERR(FIND(Opis_efektów_inż!$D$15,NieStac!$S18))=FALSE(),CONCATENATE(Opis_efektów_inż!$A$15,", "),""),IF(ISERR(FIND(Opis_efektów_inż!$D$16,NieStac!$S18))=FALSE(),CONCATENATE(Opis_efektów_inż!$A$16,", "),""),IF(ISERR(FIND(Opis_efektów_inż!$D$17,NieStac!$S18))=FALSE(),CONCATENATE(Opis_efektów_inż!$A$17,", "),""))</f>
        <v xml:space="preserve">K2_U9, K2_U10, </v>
      </c>
      <c r="D9" s="24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>
      <c r="A10" s="203" t="str">
        <f>NieStac!C19</f>
        <v>Nieliniowa teoria sterowania</v>
      </c>
      <c r="B10" s="241" t="str">
        <f>CONCATENATE(IF(ISERR(FIND(Opis_efektów_inż!$D$5,NieStac!$R19))=FALSE(),CONCATENATE(Opis_efektów_inż!$A$5,", "),""),IF(ISERR(FIND(Opis_efektów_inż!$D$6,NieStac!$R19))=FALSE(),CONCATENATE(Opis_efektów_inż!$A$6,", "),""))</f>
        <v/>
      </c>
      <c r="C10" s="106" t="str">
        <f>CONCATENATE(IF(ISERR(FIND(Opis_efektów_inż!$D$8,NieStac!$S19))=FALSE(),CONCATENATE(Opis_efektów_inż!$A$8,", "),""),IF(ISERR(FIND(Opis_efektów_inż!$D$9,NieStac!$S19))=FALSE(),CONCATENATE(Opis_efektów_inż!$A$9,", "),""),IF(ISERR(FIND(Opis_efektów_inż!$D$10,NieStac!$S19))=FALSE(),CONCATENATE(Opis_efektów_inż!$A$10,", "),""),IF(ISERR(FIND(Opis_efektów_inż!$D$11,NieStac!$S19))=FALSE(),CONCATENATE(Opis_efektów_inż!$A$11,", "),""),IF(ISERR(FIND(Opis_efektów_inż!$D$12,NieStac!$S19))=FALSE(),CONCATENATE(Opis_efektów_inż!$A$12,", "),""),IF(ISERR(FIND(Opis_efektów_inż!$D$13,NieStac!$S19))=FALSE(),CONCATENATE(Opis_efektów_inż!$A$13,", "),""),IF(ISERR(FIND(Opis_efektów_inż!$D$14,NieStac!$S19))=FALSE(),CONCATENATE(Opis_efektów_inż!$A$14,", "),""),IF(ISERR(FIND(Opis_efektów_inż!$D$15,NieStac!$S19))=FALSE(),CONCATENATE(Opis_efektów_inż!$A$15,", "),""),IF(ISERR(FIND(Opis_efektów_inż!$D$16,NieStac!$S19))=FALSE(),CONCATENATE(Opis_efektów_inż!$A$16,", "),""),IF(ISERR(FIND(Opis_efektów_inż!$D$17,NieStac!$S19))=FALSE(),CONCATENATE(Opis_efektów_inż!$A$17,", "),""))</f>
        <v xml:space="preserve">K2_U9, K2_U10, K2_U19, </v>
      </c>
      <c r="D10" s="24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>
      <c r="A11" s="203" t="str">
        <f>NieStac!C20</f>
        <v>Inżynieria oprogramowania w robotyce</v>
      </c>
      <c r="B11" s="241" t="str">
        <f>CONCATENATE(IF(ISERR(FIND(Opis_efektów_inż!$D$5,NieStac!$R20))=FALSE(),CONCATENATE(Opis_efektów_inż!$A$5,", "),""),IF(ISERR(FIND(Opis_efektów_inż!$D$6,NieStac!$R20))=FALSE(),CONCATENATE(Opis_efektów_inż!$A$6,", "),""))</f>
        <v/>
      </c>
      <c r="C11" s="106" t="str">
        <f>CONCATENATE(IF(ISERR(FIND(Opis_efektów_inż!$D$8,NieStac!$S20))=FALSE(),CONCATENATE(Opis_efektów_inż!$A$8,", "),""),IF(ISERR(FIND(Opis_efektów_inż!$D$9,NieStac!$S20))=FALSE(),CONCATENATE(Opis_efektów_inż!$A$9,", "),""),IF(ISERR(FIND(Opis_efektów_inż!$D$10,NieStac!$S20))=FALSE(),CONCATENATE(Opis_efektów_inż!$A$10,", "),""),IF(ISERR(FIND(Opis_efektów_inż!$D$11,NieStac!$S20))=FALSE(),CONCATENATE(Opis_efektów_inż!$A$11,", "),""),IF(ISERR(FIND(Opis_efektów_inż!$D$12,NieStac!$S20))=FALSE(),CONCATENATE(Opis_efektów_inż!$A$12,", "),""),IF(ISERR(FIND(Opis_efektów_inż!$D$13,NieStac!$S20))=FALSE(),CONCATENATE(Opis_efektów_inż!$A$13,", "),""),IF(ISERR(FIND(Opis_efektów_inż!$D$14,NieStac!$S20))=FALSE(),CONCATENATE(Opis_efektów_inż!$A$14,", "),""),IF(ISERR(FIND(Opis_efektów_inż!$D$15,NieStac!$S20))=FALSE(),CONCATENATE(Opis_efektów_inż!$A$15,", "),""),IF(ISERR(FIND(Opis_efektów_inż!$D$16,NieStac!$S20))=FALSE(),CONCATENATE(Opis_efektów_inż!$A$16,", "),""),IF(ISERR(FIND(Opis_efektów_inż!$D$17,NieStac!$S20))=FALSE(),CONCATENATE(Opis_efektów_inż!$A$17,", "),""))</f>
        <v xml:space="preserve">K2_U12, </v>
      </c>
      <c r="D11" s="24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>
      <c r="A12" s="203" t="str">
        <f>NieStac!C21</f>
        <v>Podstawowe szkolenie z zakresu BHP</v>
      </c>
      <c r="B12" s="241" t="str">
        <f>CONCATENATE(IF(ISERR(FIND(Opis_efektów_inż!$D$5,NieStac!$R21))=FALSE(),CONCATENATE(Opis_efektów_inż!$A$5,", "),""),IF(ISERR(FIND(Opis_efektów_inż!$D$6,NieStac!$R21))=FALSE(),CONCATENATE(Opis_efektów_inż!$A$6,", "),""))</f>
        <v/>
      </c>
      <c r="C12" s="106" t="str">
        <f>CONCATENATE(IF(ISERR(FIND(Opis_efektów_inż!$D$8,NieStac!$S21))=FALSE(),CONCATENATE(Opis_efektów_inż!$A$8,", "),""),IF(ISERR(FIND(Opis_efektów_inż!$D$9,NieStac!$S21))=FALSE(),CONCATENATE(Opis_efektów_inż!$A$9,", "),""),IF(ISERR(FIND(Opis_efektów_inż!$D$10,NieStac!$S21))=FALSE(),CONCATENATE(Opis_efektów_inż!$A$10,", "),""),IF(ISERR(FIND(Opis_efektów_inż!$D$11,NieStac!$S21))=FALSE(),CONCATENATE(Opis_efektów_inż!$A$11,", "),""),IF(ISERR(FIND(Opis_efektów_inż!$D$12,NieStac!$S21))=FALSE(),CONCATENATE(Opis_efektów_inż!$A$12,", "),""),IF(ISERR(FIND(Opis_efektów_inż!$D$13,NieStac!$S21))=FALSE(),CONCATENATE(Opis_efektów_inż!$A$13,", "),""),IF(ISERR(FIND(Opis_efektów_inż!$D$14,NieStac!$S21))=FALSE(),CONCATENATE(Opis_efektów_inż!$A$14,", "),""),IF(ISERR(FIND(Opis_efektów_inż!$D$15,NieStac!$S21))=FALSE(),CONCATENATE(Opis_efektów_inż!$A$15,", "),""),IF(ISERR(FIND(Opis_efektów_inż!$D$16,NieStac!$S21))=FALSE(),CONCATENATE(Opis_efektów_inż!$A$16,", "),""),IF(ISERR(FIND(Opis_efektów_inż!$D$17,NieStac!$S21))=FALSE(),CONCATENATE(Opis_efektów_inż!$A$17,", "),""))</f>
        <v/>
      </c>
      <c r="D12" s="24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>
      <c r="A13" s="203" t="str">
        <f>NieStac!C22</f>
        <v>Język obcy</v>
      </c>
      <c r="B13" s="241" t="str">
        <f>CONCATENATE(IF(ISERR(FIND(Opis_efektów_inż!$D$5,NieStac!$R22))=FALSE(),CONCATENATE(Opis_efektów_inż!$A$5,", "),""),IF(ISERR(FIND(Opis_efektów_inż!$D$6,NieStac!$R22))=FALSE(),CONCATENATE(Opis_efektów_inż!$A$6,", "),""))</f>
        <v/>
      </c>
      <c r="C13" s="106" t="str">
        <f>CONCATENATE(IF(ISERR(FIND(Opis_efektów_inż!$D$8,NieStac!$S22))=FALSE(),CONCATENATE(Opis_efektów_inż!$A$8,", "),""),IF(ISERR(FIND(Opis_efektów_inż!$D$9,NieStac!$S22))=FALSE(),CONCATENATE(Opis_efektów_inż!$A$9,", "),""),IF(ISERR(FIND(Opis_efektów_inż!$D$10,NieStac!$S22))=FALSE(),CONCATENATE(Opis_efektów_inż!$A$10,", "),""),IF(ISERR(FIND(Opis_efektów_inż!$D$11,NieStac!$S22))=FALSE(),CONCATENATE(Opis_efektów_inż!$A$11,", "),""),IF(ISERR(FIND(Opis_efektów_inż!$D$12,NieStac!$S22))=FALSE(),CONCATENATE(Opis_efektów_inż!$A$12,", "),""),IF(ISERR(FIND(Opis_efektów_inż!$D$13,NieStac!$S22))=FALSE(),CONCATENATE(Opis_efektów_inż!$A$13,", "),""),IF(ISERR(FIND(Opis_efektów_inż!$D$14,NieStac!$S22))=FALSE(),CONCATENATE(Opis_efektów_inż!$A$14,", "),""),IF(ISERR(FIND(Opis_efektów_inż!$D$15,NieStac!$S22))=FALSE(),CONCATENATE(Opis_efektów_inż!$A$15,", "),""),IF(ISERR(FIND(Opis_efektów_inż!$D$16,NieStac!$S22))=FALSE(),CONCATENATE(Opis_efektów_inż!$A$16,", "),""),IF(ISERR(FIND(Opis_efektów_inż!$D$17,NieStac!$S22))=FALSE(),CONCATENATE(Opis_efektów_inż!$A$17,", "),""))</f>
        <v/>
      </c>
      <c r="D13" s="24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hidden="1">
      <c r="A14" s="203">
        <f>NieStac!C23</f>
        <v>0</v>
      </c>
      <c r="B14" s="241" t="str">
        <f>CONCATENATE(IF(ISERR(FIND(Opis_efektów_inż!$D$5,NieStac!$R23))=FALSE(),CONCATENATE(Opis_efektów_inż!$A$5,", "),""),IF(ISERR(FIND(Opis_efektów_inż!$D$6,NieStac!$R23))=FALSE(),CONCATENATE(Opis_efektów_inż!$A$6,", "),""))</f>
        <v/>
      </c>
      <c r="C14" s="106" t="str">
        <f>CONCATENATE(IF(ISERR(FIND(Opis_efektów_inż!$D$8,NieStac!$S23))=FALSE(),CONCATENATE(Opis_efektów_inż!$A$8,", "),""),IF(ISERR(FIND(Opis_efektów_inż!$D$9,NieStac!$S23))=FALSE(),CONCATENATE(Opis_efektów_inż!$A$9,", "),""),IF(ISERR(FIND(Opis_efektów_inż!$D$10,NieStac!$S23))=FALSE(),CONCATENATE(Opis_efektów_inż!$A$10,", "),""),IF(ISERR(FIND(Opis_efektów_inż!$D$11,NieStac!$S23))=FALSE(),CONCATENATE(Opis_efektów_inż!$A$11,", "),""),IF(ISERR(FIND(Opis_efektów_inż!$D$12,NieStac!$S23))=FALSE(),CONCATENATE(Opis_efektów_inż!$A$12,", "),""),IF(ISERR(FIND(Opis_efektów_inż!$D$13,NieStac!$S23))=FALSE(),CONCATENATE(Opis_efektów_inż!$A$13,", "),""),IF(ISERR(FIND(Opis_efektów_inż!$D$14,NieStac!$S23))=FALSE(),CONCATENATE(Opis_efektów_inż!$A$14,", "),""),IF(ISERR(FIND(Opis_efektów_inż!$D$15,NieStac!$S23))=FALSE(),CONCATENATE(Opis_efektów_inż!$A$15,", "),""),IF(ISERR(FIND(Opis_efektów_inż!$D$16,NieStac!$S23))=FALSE(),CONCATENATE(Opis_efektów_inż!$A$16,", "),""),IF(ISERR(FIND(Opis_efektów_inż!$D$17,NieStac!$S23))=FALSE(),CONCATENATE(Opis_efektów_inż!$A$17,", "),""))</f>
        <v/>
      </c>
      <c r="D14" s="24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 hidden="1">
      <c r="A15" s="203">
        <f>NieStac!C24</f>
        <v>0</v>
      </c>
      <c r="B15" s="241" t="str">
        <f>CONCATENATE(IF(ISERR(FIND(Opis_efektów_inż!$D$5,NieStac!$R24))=FALSE(),CONCATENATE(Opis_efektów_inż!$A$5,", "),""),IF(ISERR(FIND(Opis_efektów_inż!$D$6,NieStac!$R24))=FALSE(),CONCATENATE(Opis_efektów_inż!$A$6,", "),""))</f>
        <v/>
      </c>
      <c r="C15" s="106" t="str">
        <f>CONCATENATE(IF(ISERR(FIND(Opis_efektów_inż!$D$8,NieStac!$S24))=FALSE(),CONCATENATE(Opis_efektów_inż!$A$8,", "),""),IF(ISERR(FIND(Opis_efektów_inż!$D$9,NieStac!$S24))=FALSE(),CONCATENATE(Opis_efektów_inż!$A$9,", "),""),IF(ISERR(FIND(Opis_efektów_inż!$D$10,NieStac!$S24))=FALSE(),CONCATENATE(Opis_efektów_inż!$A$10,", "),""),IF(ISERR(FIND(Opis_efektów_inż!$D$11,NieStac!$S24))=FALSE(),CONCATENATE(Opis_efektów_inż!$A$11,", "),""),IF(ISERR(FIND(Opis_efektów_inż!$D$12,NieStac!$S24))=FALSE(),CONCATENATE(Opis_efektów_inż!$A$12,", "),""),IF(ISERR(FIND(Opis_efektów_inż!$D$13,NieStac!$S24))=FALSE(),CONCATENATE(Opis_efektów_inż!$A$13,", "),""),IF(ISERR(FIND(Opis_efektów_inż!$D$14,NieStac!$S24))=FALSE(),CONCATENATE(Opis_efektów_inż!$A$14,", "),""),IF(ISERR(FIND(Opis_efektów_inż!$D$15,NieStac!$S24))=FALSE(),CONCATENATE(Opis_efektów_inż!$A$15,", "),""),IF(ISERR(FIND(Opis_efektów_inż!$D$16,NieStac!$S24))=FALSE(),CONCATENATE(Opis_efektów_inż!$A$16,", "),""),IF(ISERR(FIND(Opis_efektów_inż!$D$17,NieStac!$S24))=FALSE(),CONCATENATE(Opis_efektów_inż!$A$17,", "),""))</f>
        <v/>
      </c>
      <c r="D15" s="24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hidden="1">
      <c r="A16" s="203">
        <f>NieStac!C25</f>
        <v>0</v>
      </c>
      <c r="B16" s="241" t="str">
        <f>CONCATENATE(IF(ISERR(FIND(Opis_efektów_inż!$D$5,NieStac!$R25))=FALSE(),CONCATENATE(Opis_efektów_inż!$A$5,", "),""),IF(ISERR(FIND(Opis_efektów_inż!$D$6,NieStac!$R25))=FALSE(),CONCATENATE(Opis_efektów_inż!$A$6,", "),""))</f>
        <v/>
      </c>
      <c r="C16" s="106" t="str">
        <f>CONCATENATE(IF(ISERR(FIND(Opis_efektów_inż!$D$8,NieStac!$S25))=FALSE(),CONCATENATE(Opis_efektów_inż!$A$8,", "),""),IF(ISERR(FIND(Opis_efektów_inż!$D$9,NieStac!$S25))=FALSE(),CONCATENATE(Opis_efektów_inż!$A$9,", "),""),IF(ISERR(FIND(Opis_efektów_inż!$D$10,NieStac!$S25))=FALSE(),CONCATENATE(Opis_efektów_inż!$A$10,", "),""),IF(ISERR(FIND(Opis_efektów_inż!$D$11,NieStac!$S25))=FALSE(),CONCATENATE(Opis_efektów_inż!$A$11,", "),""),IF(ISERR(FIND(Opis_efektów_inż!$D$12,NieStac!$S25))=FALSE(),CONCATENATE(Opis_efektów_inż!$A$12,", "),""),IF(ISERR(FIND(Opis_efektów_inż!$D$13,NieStac!$S25))=FALSE(),CONCATENATE(Opis_efektów_inż!$A$13,", "),""),IF(ISERR(FIND(Opis_efektów_inż!$D$14,NieStac!$S25))=FALSE(),CONCATENATE(Opis_efektów_inż!$A$14,", "),""),IF(ISERR(FIND(Opis_efektów_inż!$D$15,NieStac!$S25))=FALSE(),CONCATENATE(Opis_efektów_inż!$A$15,", "),""),IF(ISERR(FIND(Opis_efektów_inż!$D$16,NieStac!$S25))=FALSE(),CONCATENATE(Opis_efektów_inż!$A$16,", "),""),IF(ISERR(FIND(Opis_efektów_inż!$D$17,NieStac!$S25))=FALSE(),CONCATENATE(Opis_efektów_inż!$A$17,", "),""))</f>
        <v/>
      </c>
      <c r="D16" s="24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hidden="1">
      <c r="A17" s="203" t="str">
        <f>NieStac!C26</f>
        <v xml:space="preserve"> </v>
      </c>
      <c r="B17" s="241" t="str">
        <f>CONCATENATE(IF(ISERR(FIND(Opis_efektów_inż!$D$5,NieStac!$R26))=FALSE(),CONCATENATE(Opis_efektów_inż!$A$5,", "),""),IF(ISERR(FIND(Opis_efektów_inż!$D$6,NieStac!$R26))=FALSE(),CONCATENATE(Opis_efektów_inż!$A$6,", "),""))</f>
        <v/>
      </c>
      <c r="C17" s="106" t="str">
        <f>CONCATENATE(IF(ISERR(FIND(Opis_efektów_inż!$D$8,NieStac!$S26))=FALSE(),CONCATENATE(Opis_efektów_inż!$A$8,", "),""),IF(ISERR(FIND(Opis_efektów_inż!$D$9,NieStac!$S26))=FALSE(),CONCATENATE(Opis_efektów_inż!$A$9,", "),""),IF(ISERR(FIND(Opis_efektów_inż!$D$10,NieStac!$S26))=FALSE(),CONCATENATE(Opis_efektów_inż!$A$10,", "),""),IF(ISERR(FIND(Opis_efektów_inż!$D$11,NieStac!$S26))=FALSE(),CONCATENATE(Opis_efektów_inż!$A$11,", "),""),IF(ISERR(FIND(Opis_efektów_inż!$D$12,NieStac!$S26))=FALSE(),CONCATENATE(Opis_efektów_inż!$A$12,", "),""),IF(ISERR(FIND(Opis_efektów_inż!$D$13,NieStac!$S26))=FALSE(),CONCATENATE(Opis_efektów_inż!$A$13,", "),""),IF(ISERR(FIND(Opis_efektów_inż!$D$14,NieStac!$S26))=FALSE(),CONCATENATE(Opis_efektów_inż!$A$14,", "),""),IF(ISERR(FIND(Opis_efektów_inż!$D$15,NieStac!$S26))=FALSE(),CONCATENATE(Opis_efektów_inż!$A$15,", "),""),IF(ISERR(FIND(Opis_efektów_inż!$D$16,NieStac!$S26))=FALSE(),CONCATENATE(Opis_efektów_inż!$A$16,", "),""),IF(ISERR(FIND(Opis_efektów_inż!$D$17,NieStac!$S26))=FALSE(),CONCATENATE(Opis_efektów_inż!$A$17,", "),""))</f>
        <v/>
      </c>
      <c r="D17" s="24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206" t="str">
        <f>NieStac!C27</f>
        <v>Semestr 2:</v>
      </c>
      <c r="B18" s="241" t="str">
        <f>CONCATENATE(IF(ISERR(FIND(Opis_efektów_inż!$D$5,NieStac!$R27))=FALSE(),CONCATENATE(Opis_efektów_inż!$A$5,", "),""),IF(ISERR(FIND(Opis_efektów_inż!$D$6,NieStac!$R27))=FALSE(),CONCATENATE(Opis_efektów_inż!$A$6,", "),""))</f>
        <v/>
      </c>
      <c r="C18" s="106" t="str">
        <f>CONCATENATE(IF(ISERR(FIND(Opis_efektów_inż!$D$8,NieStac!$S27))=FALSE(),CONCATENATE(Opis_efektów_inż!$A$8,", "),""),IF(ISERR(FIND(Opis_efektów_inż!$D$9,NieStac!$S27))=FALSE(),CONCATENATE(Opis_efektów_inż!$A$9,", "),""),IF(ISERR(FIND(Opis_efektów_inż!$D$10,NieStac!$S27))=FALSE(),CONCATENATE(Opis_efektów_inż!$A$10,", "),""),IF(ISERR(FIND(Opis_efektów_inż!$D$11,NieStac!$S27))=FALSE(),CONCATENATE(Opis_efektów_inż!$A$11,", "),""),IF(ISERR(FIND(Opis_efektów_inż!$D$12,NieStac!$S27))=FALSE(),CONCATENATE(Opis_efektów_inż!$A$12,", "),""),IF(ISERR(FIND(Opis_efektów_inż!$D$13,NieStac!$S27))=FALSE(),CONCATENATE(Opis_efektów_inż!$A$13,", "),""),IF(ISERR(FIND(Opis_efektów_inż!$D$14,NieStac!$S27))=FALSE(),CONCATENATE(Opis_efektów_inż!$A$14,", "),""),IF(ISERR(FIND(Opis_efektów_inż!$D$15,NieStac!$S27))=FALSE(),CONCATENATE(Opis_efektów_inż!$A$15,", "),""),IF(ISERR(FIND(Opis_efektów_inż!$D$16,NieStac!$S27))=FALSE(),CONCATENATE(Opis_efektów_inż!$A$16,", "),""),IF(ISERR(FIND(Opis_efektów_inż!$D$17,NieStac!$S27))=FALSE(),CONCATENATE(Opis_efektów_inż!$A$17,", "),""))</f>
        <v/>
      </c>
      <c r="D18" s="24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hidden="1">
      <c r="A19" s="203" t="str">
        <f>NieStac!C28</f>
        <v>Moduł kształcenia</v>
      </c>
      <c r="B19" s="241" t="str">
        <f>CONCATENATE(IF(ISERR(FIND(Opis_efektów_inż!$D$5,NieStac!$R28))=FALSE(),CONCATENATE(Opis_efektów_inż!$A$5,", "),""),IF(ISERR(FIND(Opis_efektów_inż!$D$6,NieStac!$R28))=FALSE(),CONCATENATE(Opis_efektów_inż!$A$6,", "),""))</f>
        <v/>
      </c>
      <c r="C19" s="106" t="str">
        <f>CONCATENATE(IF(ISERR(FIND(Opis_efektów_inż!$D$8,NieStac!$S28))=FALSE(),CONCATENATE(Opis_efektów_inż!$A$8,", "),""),IF(ISERR(FIND(Opis_efektów_inż!$D$9,NieStac!$S28))=FALSE(),CONCATENATE(Opis_efektów_inż!$A$9,", "),""),IF(ISERR(FIND(Opis_efektów_inż!$D$10,NieStac!$S28))=FALSE(),CONCATENATE(Opis_efektów_inż!$A$10,", "),""),IF(ISERR(FIND(Opis_efektów_inż!$D$11,NieStac!$S28))=FALSE(),CONCATENATE(Opis_efektów_inż!$A$11,", "),""),IF(ISERR(FIND(Opis_efektów_inż!$D$12,NieStac!$S28))=FALSE(),CONCATENATE(Opis_efektów_inż!$A$12,", "),""),IF(ISERR(FIND(Opis_efektów_inż!$D$13,NieStac!$S28))=FALSE(),CONCATENATE(Opis_efektów_inż!$A$13,", "),""),IF(ISERR(FIND(Opis_efektów_inż!$D$14,NieStac!$S28))=FALSE(),CONCATENATE(Opis_efektów_inż!$A$14,", "),""),IF(ISERR(FIND(Opis_efektów_inż!$D$15,NieStac!$S28))=FALSE(),CONCATENATE(Opis_efektów_inż!$A$15,", "),""),IF(ISERR(FIND(Opis_efektów_inż!$D$16,NieStac!$S28))=FALSE(),CONCATENATE(Opis_efektów_inż!$A$16,", "),""),IF(ISERR(FIND(Opis_efektów_inż!$D$17,NieStac!$S28))=FALSE(),CONCATENATE(Opis_efektów_inż!$A$17,", "),""))</f>
        <v/>
      </c>
      <c r="D19" s="24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8.25">
      <c r="A20" s="203" t="str">
        <f>NieStac!C29</f>
        <v>Przedmiot obieralny 1: 
a) Systemy automatyki budynków 
b) Systemy automatyki przemysłowej</v>
      </c>
      <c r="B20" s="241" t="str">
        <f>CONCATENATE(IF(ISERR(FIND(Opis_efektów_inż!$D$5,NieStac!$R29))=FALSE(),CONCATENATE(Opis_efektów_inż!$A$5,", "),""),IF(ISERR(FIND(Opis_efektów_inż!$D$6,NieStac!$R29))=FALSE(),CONCATENATE(Opis_efektów_inż!$A$6,", "),""))</f>
        <v xml:space="preserve">K2_W13, </v>
      </c>
      <c r="C20" s="106" t="str">
        <f>CONCATENATE(IF(ISERR(FIND(Opis_efektów_inż!$D$8,NieStac!$S29))=FALSE(),CONCATENATE(Opis_efektów_inż!$A$8,", "),""),IF(ISERR(FIND(Opis_efektów_inż!$D$9,NieStac!$S29))=FALSE(),CONCATENATE(Opis_efektów_inż!$A$9,", "),""),IF(ISERR(FIND(Opis_efektów_inż!$D$10,NieStac!$S29))=FALSE(),CONCATENATE(Opis_efektów_inż!$A$10,", "),""),IF(ISERR(FIND(Opis_efektów_inż!$D$11,NieStac!$S29))=FALSE(),CONCATENATE(Opis_efektów_inż!$A$11,", "),""),IF(ISERR(FIND(Opis_efektów_inż!$D$12,NieStac!$S29))=FALSE(),CONCATENATE(Opis_efektów_inż!$A$12,", "),""),IF(ISERR(FIND(Opis_efektów_inż!$D$13,NieStac!$S29))=FALSE(),CONCATENATE(Opis_efektów_inż!$A$13,", "),""),IF(ISERR(FIND(Opis_efektów_inż!$D$14,NieStac!$S29))=FALSE(),CONCATENATE(Opis_efektów_inż!$A$14,", "),""),IF(ISERR(FIND(Opis_efektów_inż!$D$15,NieStac!$S29))=FALSE(),CONCATENATE(Opis_efektów_inż!$A$15,", "),""),IF(ISERR(FIND(Opis_efektów_inż!$D$16,NieStac!$S29))=FALSE(),CONCATENATE(Opis_efektów_inż!$A$16,", "),""),IF(ISERR(FIND(Opis_efektów_inż!$D$17,NieStac!$S29))=FALSE(),CONCATENATE(Opis_efektów_inż!$A$17,", "),""))</f>
        <v xml:space="preserve">K2_U14, K2_U20, K2_U13, </v>
      </c>
      <c r="D20" s="24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>
      <c r="A21" s="203" t="str">
        <f>NieStac!C30</f>
        <v>Teoria i metody optymalizacji</v>
      </c>
      <c r="B21" s="241" t="str">
        <f>CONCATENATE(IF(ISERR(FIND(Opis_efektów_inż!$D$5,NieStac!$R30))=FALSE(),CONCATENATE(Opis_efektów_inż!$A$5,", "),""),IF(ISERR(FIND(Opis_efektów_inż!$D$6,NieStac!$R30))=FALSE(),CONCATENATE(Opis_efektów_inż!$A$6,", "),""))</f>
        <v/>
      </c>
      <c r="C21" s="106" t="str">
        <f>CONCATENATE(IF(ISERR(FIND(Opis_efektów_inż!$D$8,NieStac!$S30))=FALSE(),CONCATENATE(Opis_efektów_inż!$A$8,", "),""),IF(ISERR(FIND(Opis_efektów_inż!$D$9,NieStac!$S30))=FALSE(),CONCATENATE(Opis_efektów_inż!$A$9,", "),""),IF(ISERR(FIND(Opis_efektów_inż!$D$10,NieStac!$S30))=FALSE(),CONCATENATE(Opis_efektów_inż!$A$10,", "),""),IF(ISERR(FIND(Opis_efektów_inż!$D$11,NieStac!$S30))=FALSE(),CONCATENATE(Opis_efektów_inż!$A$11,", "),""),IF(ISERR(FIND(Opis_efektów_inż!$D$12,NieStac!$S30))=FALSE(),CONCATENATE(Opis_efektów_inż!$A$12,", "),""),IF(ISERR(FIND(Opis_efektów_inż!$D$13,NieStac!$S30))=FALSE(),CONCATENATE(Opis_efektów_inż!$A$13,", "),""),IF(ISERR(FIND(Opis_efektów_inż!$D$14,NieStac!$S30))=FALSE(),CONCATENATE(Opis_efektów_inż!$A$14,", "),""),IF(ISERR(FIND(Opis_efektów_inż!$D$15,NieStac!$S30))=FALSE(),CONCATENATE(Opis_efektów_inż!$A$15,", "),""),IF(ISERR(FIND(Opis_efektów_inż!$D$16,NieStac!$S30))=FALSE(),CONCATENATE(Opis_efektów_inż!$A$16,", "),""),IF(ISERR(FIND(Opis_efektów_inż!$D$17,NieStac!$S30))=FALSE(),CONCATENATE(Opis_efektów_inż!$A$17,", "),""))</f>
        <v xml:space="preserve">K2_U10, K2_U14, </v>
      </c>
      <c r="D21" s="24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>
      <c r="A22" s="203" t="str">
        <f>NieStac!C31</f>
        <v>Sztuczne sieci neuronowe</v>
      </c>
      <c r="B22" s="241" t="str">
        <f>CONCATENATE(IF(ISERR(FIND(Opis_efektów_inż!$D$5,NieStac!$R31))=FALSE(),CONCATENATE(Opis_efektów_inż!$A$5,", "),""),IF(ISERR(FIND(Opis_efektów_inż!$D$6,NieStac!$R31))=FALSE(),CONCATENATE(Opis_efektów_inż!$A$6,", "),""))</f>
        <v/>
      </c>
      <c r="C22" s="106" t="str">
        <f>CONCATENATE(IF(ISERR(FIND(Opis_efektów_inż!$D$8,NieStac!$S31))=FALSE(),CONCATENATE(Opis_efektów_inż!$A$8,", "),""),IF(ISERR(FIND(Opis_efektów_inż!$D$9,NieStac!$S31))=FALSE(),CONCATENATE(Opis_efektów_inż!$A$9,", "),""),IF(ISERR(FIND(Opis_efektów_inż!$D$10,NieStac!$S31))=FALSE(),CONCATENATE(Opis_efektów_inż!$A$10,", "),""),IF(ISERR(FIND(Opis_efektów_inż!$D$11,NieStac!$S31))=FALSE(),CONCATENATE(Opis_efektów_inż!$A$11,", "),""),IF(ISERR(FIND(Opis_efektów_inż!$D$12,NieStac!$S31))=FALSE(),CONCATENATE(Opis_efektów_inż!$A$12,", "),""),IF(ISERR(FIND(Opis_efektów_inż!$D$13,NieStac!$S31))=FALSE(),CONCATENATE(Opis_efektów_inż!$A$13,", "),""),IF(ISERR(FIND(Opis_efektów_inż!$D$14,NieStac!$S31))=FALSE(),CONCATENATE(Opis_efektów_inż!$A$14,", "),""),IF(ISERR(FIND(Opis_efektów_inż!$D$15,NieStac!$S31))=FALSE(),CONCATENATE(Opis_efektów_inż!$A$15,", "),""),IF(ISERR(FIND(Opis_efektów_inż!$D$16,NieStac!$S31))=FALSE(),CONCATENATE(Opis_efektów_inż!$A$16,", "),""),IF(ISERR(FIND(Opis_efektów_inż!$D$17,NieStac!$S31))=FALSE(),CONCATENATE(Opis_efektów_inż!$A$17,", "),""))</f>
        <v xml:space="preserve">K2_U10, K2_U12, K2_U13, </v>
      </c>
      <c r="D22" s="24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>
      <c r="A23" s="203" t="str">
        <f>NieStac!C32</f>
        <v>Sterowanie robotów mobilnych</v>
      </c>
      <c r="B23" s="241" t="str">
        <f>CONCATENATE(IF(ISERR(FIND(Opis_efektów_inż!$D$5,NieStac!$R32))=FALSE(),CONCATENATE(Opis_efektów_inż!$A$5,", "),""),IF(ISERR(FIND(Opis_efektów_inż!$D$6,NieStac!$R32))=FALSE(),CONCATENATE(Opis_efektów_inż!$A$6,", "),""))</f>
        <v/>
      </c>
      <c r="C23" s="106" t="str">
        <f>CONCATENATE(IF(ISERR(FIND(Opis_efektów_inż!$D$8,NieStac!$S32))=FALSE(),CONCATENATE(Opis_efektów_inż!$A$8,", "),""),IF(ISERR(FIND(Opis_efektów_inż!$D$9,NieStac!$S32))=FALSE(),CONCATENATE(Opis_efektów_inż!$A$9,", "),""),IF(ISERR(FIND(Opis_efektów_inż!$D$10,NieStac!$S32))=FALSE(),CONCATENATE(Opis_efektów_inż!$A$10,", "),""),IF(ISERR(FIND(Opis_efektów_inż!$D$11,NieStac!$S32))=FALSE(),CONCATENATE(Opis_efektów_inż!$A$11,", "),""),IF(ISERR(FIND(Opis_efektów_inż!$D$12,NieStac!$S32))=FALSE(),CONCATENATE(Opis_efektów_inż!$A$12,", "),""),IF(ISERR(FIND(Opis_efektów_inż!$D$13,NieStac!$S32))=FALSE(),CONCATENATE(Opis_efektów_inż!$A$13,", "),""),IF(ISERR(FIND(Opis_efektów_inż!$D$14,NieStac!$S32))=FALSE(),CONCATENATE(Opis_efektów_inż!$A$14,", "),""),IF(ISERR(FIND(Opis_efektów_inż!$D$15,NieStac!$S32))=FALSE(),CONCATENATE(Opis_efektów_inż!$A$15,", "),""),IF(ISERR(FIND(Opis_efektów_inż!$D$16,NieStac!$S32))=FALSE(),CONCATENATE(Opis_efektów_inż!$A$16,", "),""),IF(ISERR(FIND(Opis_efektów_inż!$D$17,NieStac!$S32))=FALSE(),CONCATENATE(Opis_efektów_inż!$A$17,", "),""))</f>
        <v xml:space="preserve">K2_U9, K2_U10, K2_U19, </v>
      </c>
      <c r="D23" s="24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>
      <c r="A24" s="203" t="str">
        <f>NieStac!C33</f>
        <v>Sterowanie robotów manipulacyjnych</v>
      </c>
      <c r="B24" s="241" t="str">
        <f>CONCATENATE(IF(ISERR(FIND(Opis_efektów_inż!$D$5,NieStac!$R33))=FALSE(),CONCATENATE(Opis_efektów_inż!$A$5,", "),""),IF(ISERR(FIND(Opis_efektów_inż!$D$6,NieStac!$R33))=FALSE(),CONCATENATE(Opis_efektów_inż!$A$6,", "),""))</f>
        <v/>
      </c>
      <c r="C24" s="106" t="str">
        <f>CONCATENATE(IF(ISERR(FIND(Opis_efektów_inż!$D$8,NieStac!$S33))=FALSE(),CONCATENATE(Opis_efektów_inż!$A$8,", "),""),IF(ISERR(FIND(Opis_efektów_inż!$D$9,NieStac!$S33))=FALSE(),CONCATENATE(Opis_efektów_inż!$A$9,", "),""),IF(ISERR(FIND(Opis_efektów_inż!$D$10,NieStac!$S33))=FALSE(),CONCATENATE(Opis_efektów_inż!$A$10,", "),""),IF(ISERR(FIND(Opis_efektów_inż!$D$11,NieStac!$S33))=FALSE(),CONCATENATE(Opis_efektów_inż!$A$11,", "),""),IF(ISERR(FIND(Opis_efektów_inż!$D$12,NieStac!$S33))=FALSE(),CONCATENATE(Opis_efektów_inż!$A$12,", "),""),IF(ISERR(FIND(Opis_efektów_inż!$D$13,NieStac!$S33))=FALSE(),CONCATENATE(Opis_efektów_inż!$A$13,", "),""),IF(ISERR(FIND(Opis_efektów_inż!$D$14,NieStac!$S33))=FALSE(),CONCATENATE(Opis_efektów_inż!$A$14,", "),""),IF(ISERR(FIND(Opis_efektów_inż!$D$15,NieStac!$S33))=FALSE(),CONCATENATE(Opis_efektów_inż!$A$15,", "),""),IF(ISERR(FIND(Opis_efektów_inż!$D$16,NieStac!$S33))=FALSE(),CONCATENATE(Opis_efektów_inż!$A$16,", "),""),IF(ISERR(FIND(Opis_efektów_inż!$D$17,NieStac!$S33))=FALSE(),CONCATENATE(Opis_efektów_inż!$A$17,", "),""))</f>
        <v xml:space="preserve">K2_U9, K2_U10, K2_U19, </v>
      </c>
      <c r="D24" s="24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>
      <c r="A25" s="203" t="str">
        <f>NieStac!C34</f>
        <v xml:space="preserve">Przedmiot obieralny społeczno-humanistyczny 1: 
a) Zarządzanie strategiczne 
b) Zintegrowane systemy zarządzania 
c) Organizacja i zarządzanie małych przedsiębiorstw </v>
      </c>
      <c r="B25" s="241" t="str">
        <f>CONCATENATE(IF(ISERR(FIND(Opis_efektów_inż!$D$5,NieStac!$R34))=FALSE(),CONCATENATE(Opis_efektów_inż!$A$5,", "),""),IF(ISERR(FIND(Opis_efektów_inż!$D$6,NieStac!$R34))=FALSE(),CONCATENATE(Opis_efektów_inż!$A$6,", "),""))</f>
        <v xml:space="preserve">K2_W17, </v>
      </c>
      <c r="C25" s="106" t="str">
        <f>CONCATENATE(IF(ISERR(FIND(Opis_efektów_inż!$D$8,NieStac!$S34))=FALSE(),CONCATENATE(Opis_efektów_inż!$A$8,", "),""),IF(ISERR(FIND(Opis_efektów_inż!$D$9,NieStac!$S34))=FALSE(),CONCATENATE(Opis_efektów_inż!$A$9,", "),""),IF(ISERR(FIND(Opis_efektów_inż!$D$10,NieStac!$S34))=FALSE(),CONCATENATE(Opis_efektów_inż!$A$10,", "),""),IF(ISERR(FIND(Opis_efektów_inż!$D$11,NieStac!$S34))=FALSE(),CONCATENATE(Opis_efektów_inż!$A$11,", "),""),IF(ISERR(FIND(Opis_efektów_inż!$D$12,NieStac!$S34))=FALSE(),CONCATENATE(Opis_efektów_inż!$A$12,", "),""),IF(ISERR(FIND(Opis_efektów_inż!$D$13,NieStac!$S34))=FALSE(),CONCATENATE(Opis_efektów_inż!$A$13,", "),""),IF(ISERR(FIND(Opis_efektów_inż!$D$14,NieStac!$S34))=FALSE(),CONCATENATE(Opis_efektów_inż!$A$14,", "),""),IF(ISERR(FIND(Opis_efektów_inż!$D$15,NieStac!$S34))=FALSE(),CONCATENATE(Opis_efektów_inż!$A$15,", "),""),IF(ISERR(FIND(Opis_efektów_inż!$D$16,NieStac!$S34))=FALSE(),CONCATENATE(Opis_efektów_inż!$A$16,", "),""),IF(ISERR(FIND(Opis_efektów_inż!$D$17,NieStac!$S34))=FALSE(),CONCATENATE(Opis_efektów_inż!$A$17,", "),""))</f>
        <v xml:space="preserve">K2_U18, K2_U14, </v>
      </c>
      <c r="D25" s="24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>
      <c r="A26" s="203" t="str">
        <f>NieStac!C35</f>
        <v>Język obcy</v>
      </c>
      <c r="B26" s="241" t="str">
        <f>CONCATENATE(IF(ISERR(FIND(Opis_efektów_inż!$D$5,NieStac!$R35))=FALSE(),CONCATENATE(Opis_efektów_inż!$A$5,", "),""),IF(ISERR(FIND(Opis_efektów_inż!$D$6,NieStac!$R35))=FALSE(),CONCATENATE(Opis_efektów_inż!$A$6,", "),""))</f>
        <v/>
      </c>
      <c r="C26" s="106" t="str">
        <f>CONCATENATE(IF(ISERR(FIND(Opis_efektów_inż!$D$8,NieStac!$S35))=FALSE(),CONCATENATE(Opis_efektów_inż!$A$8,", "),""),IF(ISERR(FIND(Opis_efektów_inż!$D$9,NieStac!$S35))=FALSE(),CONCATENATE(Opis_efektów_inż!$A$9,", "),""),IF(ISERR(FIND(Opis_efektów_inż!$D$10,NieStac!$S35))=FALSE(),CONCATENATE(Opis_efektów_inż!$A$10,", "),""),IF(ISERR(FIND(Opis_efektów_inż!$D$11,NieStac!$S35))=FALSE(),CONCATENATE(Opis_efektów_inż!$A$11,", "),""),IF(ISERR(FIND(Opis_efektów_inż!$D$12,NieStac!$S35))=FALSE(),CONCATENATE(Opis_efektów_inż!$A$12,", "),""),IF(ISERR(FIND(Opis_efektów_inż!$D$13,NieStac!$S35))=FALSE(),CONCATENATE(Opis_efektów_inż!$A$13,", "),""),IF(ISERR(FIND(Opis_efektów_inż!$D$14,NieStac!$S35))=FALSE(),CONCATENATE(Opis_efektów_inż!$A$14,", "),""),IF(ISERR(FIND(Opis_efektów_inż!$D$15,NieStac!$S35))=FALSE(),CONCATENATE(Opis_efektów_inż!$A$15,", "),""),IF(ISERR(FIND(Opis_efektów_inż!$D$16,NieStac!$S35))=FALSE(),CONCATENATE(Opis_efektów_inż!$A$16,", "),""),IF(ISERR(FIND(Opis_efektów_inż!$D$17,NieStac!$S35))=FALSE(),CONCATENATE(Opis_efektów_inż!$A$17,", "),""))</f>
        <v/>
      </c>
      <c r="D26" s="24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hidden="1" customHeight="1">
      <c r="A27" s="203">
        <f>NieStac!C36</f>
        <v>0</v>
      </c>
      <c r="B27" s="241" t="str">
        <f>CONCATENATE(IF(ISERR(FIND(Opis_efektów_inż!$D$5,NieStac!$R36))=FALSE(),CONCATENATE(Opis_efektów_inż!$A$5,", "),""),IF(ISERR(FIND(Opis_efektów_inż!$D$6,NieStac!$R36))=FALSE(),CONCATENATE(Opis_efektów_inż!$A$6,", "),""))</f>
        <v/>
      </c>
      <c r="C27" s="106" t="str">
        <f>CONCATENATE(IF(ISERR(FIND(Opis_efektów_inż!$D$8,NieStac!$S36))=FALSE(),CONCATENATE(Opis_efektów_inż!$A$8,", "),""),IF(ISERR(FIND(Opis_efektów_inż!$D$9,NieStac!$S36))=FALSE(),CONCATENATE(Opis_efektów_inż!$A$9,", "),""),IF(ISERR(FIND(Opis_efektów_inż!$D$10,NieStac!$S36))=FALSE(),CONCATENATE(Opis_efektów_inż!$A$10,", "),""),IF(ISERR(FIND(Opis_efektów_inż!$D$11,NieStac!$S36))=FALSE(),CONCATENATE(Opis_efektów_inż!$A$11,", "),""),IF(ISERR(FIND(Opis_efektów_inż!$D$12,NieStac!$S36))=FALSE(),CONCATENATE(Opis_efektów_inż!$A$12,", "),""),IF(ISERR(FIND(Opis_efektów_inż!$D$13,NieStac!$S36))=FALSE(),CONCATENATE(Opis_efektów_inż!$A$13,", "),""),IF(ISERR(FIND(Opis_efektów_inż!$D$14,NieStac!$S36))=FALSE(),CONCATENATE(Opis_efektów_inż!$A$14,", "),""),IF(ISERR(FIND(Opis_efektów_inż!$D$15,NieStac!$S36))=FALSE(),CONCATENATE(Opis_efektów_inż!$A$15,", "),""),IF(ISERR(FIND(Opis_efektów_inż!$D$16,NieStac!$S36))=FALSE(),CONCATENATE(Opis_efektów_inż!$A$16,", "),""),IF(ISERR(FIND(Opis_efektów_inż!$D$17,NieStac!$S36))=FALSE(),CONCATENATE(Opis_efektów_inż!$A$17,", "),""))</f>
        <v/>
      </c>
      <c r="D27" s="24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hidden="1" customHeight="1">
      <c r="A28" s="203">
        <f>NieStac!C37</f>
        <v>0</v>
      </c>
      <c r="B28" s="241" t="str">
        <f>CONCATENATE(IF(ISERR(FIND(Opis_efektów_inż!$D$5,NieStac!$R37))=FALSE(),CONCATENATE(Opis_efektów_inż!$A$5,", "),""),IF(ISERR(FIND(Opis_efektów_inż!$D$6,NieStac!$R37))=FALSE(),CONCATENATE(Opis_efektów_inż!$A$6,", "),""))</f>
        <v/>
      </c>
      <c r="C28" s="106" t="str">
        <f>CONCATENATE(IF(ISERR(FIND(Opis_efektów_inż!$D$8,NieStac!$S37))=FALSE(),CONCATENATE(Opis_efektów_inż!$A$8,", "),""),IF(ISERR(FIND(Opis_efektów_inż!$D$9,NieStac!$S37))=FALSE(),CONCATENATE(Opis_efektów_inż!$A$9,", "),""),IF(ISERR(FIND(Opis_efektów_inż!$D$10,NieStac!$S37))=FALSE(),CONCATENATE(Opis_efektów_inż!$A$10,", "),""),IF(ISERR(FIND(Opis_efektów_inż!$D$11,NieStac!$S37))=FALSE(),CONCATENATE(Opis_efektów_inż!$A$11,", "),""),IF(ISERR(FIND(Opis_efektów_inż!$D$12,NieStac!$S37))=FALSE(),CONCATENATE(Opis_efektów_inż!$A$12,", "),""),IF(ISERR(FIND(Opis_efektów_inż!$D$13,NieStac!$S37))=FALSE(),CONCATENATE(Opis_efektów_inż!$A$13,", "),""),IF(ISERR(FIND(Opis_efektów_inż!$D$14,NieStac!$S37))=FALSE(),CONCATENATE(Opis_efektów_inż!$A$14,", "),""),IF(ISERR(FIND(Opis_efektów_inż!$D$15,NieStac!$S37))=FALSE(),CONCATENATE(Opis_efektów_inż!$A$15,", "),""),IF(ISERR(FIND(Opis_efektów_inż!$D$16,NieStac!$S37))=FALSE(),CONCATENATE(Opis_efektów_inż!$A$16,", "),""),IF(ISERR(FIND(Opis_efektów_inż!$D$17,NieStac!$S37))=FALSE(),CONCATENATE(Opis_efektów_inż!$A$17,", "),""))</f>
        <v/>
      </c>
      <c r="D28" s="24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hidden="1" customHeight="1">
      <c r="A29" s="203">
        <f>NieStac!C38</f>
        <v>0</v>
      </c>
      <c r="B29" s="241" t="str">
        <f>CONCATENATE(IF(ISERR(FIND(Opis_efektów_inż!$D$5,NieStac!$R38))=FALSE(),CONCATENATE(Opis_efektów_inż!$A$5,", "),""),IF(ISERR(FIND(Opis_efektów_inż!$D$6,NieStac!$R38))=FALSE(),CONCATENATE(Opis_efektów_inż!$A$6,", "),""))</f>
        <v/>
      </c>
      <c r="C29" s="106" t="str">
        <f>CONCATENATE(IF(ISERR(FIND(Opis_efektów_inż!$D$8,NieStac!$S38))=FALSE(),CONCATENATE(Opis_efektów_inż!$A$8,", "),""),IF(ISERR(FIND(Opis_efektów_inż!$D$9,NieStac!$S38))=FALSE(),CONCATENATE(Opis_efektów_inż!$A$9,", "),""),IF(ISERR(FIND(Opis_efektów_inż!$D$10,NieStac!$S38))=FALSE(),CONCATENATE(Opis_efektów_inż!$A$10,", "),""),IF(ISERR(FIND(Opis_efektów_inż!$D$11,NieStac!$S38))=FALSE(),CONCATENATE(Opis_efektów_inż!$A$11,", "),""),IF(ISERR(FIND(Opis_efektów_inż!$D$12,NieStac!$S38))=FALSE(),CONCATENATE(Opis_efektów_inż!$A$12,", "),""),IF(ISERR(FIND(Opis_efektów_inż!$D$13,NieStac!$S38))=FALSE(),CONCATENATE(Opis_efektów_inż!$A$13,", "),""),IF(ISERR(FIND(Opis_efektów_inż!$D$14,NieStac!$S38))=FALSE(),CONCATENATE(Opis_efektów_inż!$A$14,", "),""),IF(ISERR(FIND(Opis_efektów_inż!$D$15,NieStac!$S38))=FALSE(),CONCATENATE(Opis_efektów_inż!$A$15,", "),""),IF(ISERR(FIND(Opis_efektów_inż!$D$16,NieStac!$S38))=FALSE(),CONCATENATE(Opis_efektów_inż!$A$16,", "),""),IF(ISERR(FIND(Opis_efektów_inż!$D$17,NieStac!$S38))=FALSE(),CONCATENATE(Opis_efektów_inż!$A$17,", "),""))</f>
        <v/>
      </c>
      <c r="D29" s="24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hidden="1" customHeight="1">
      <c r="A30" s="203">
        <f>NieStac!C39</f>
        <v>0</v>
      </c>
      <c r="B30" s="241" t="str">
        <f>CONCATENATE(IF(ISERR(FIND(Opis_efektów_inż!$D$5,NieStac!$R39))=FALSE(),CONCATENATE(Opis_efektów_inż!$A$5,", "),""),IF(ISERR(FIND(Opis_efektów_inż!$D$6,NieStac!$R39))=FALSE(),CONCATENATE(Opis_efektów_inż!$A$6,", "),""))</f>
        <v/>
      </c>
      <c r="C30" s="106" t="str">
        <f>CONCATENATE(IF(ISERR(FIND(Opis_efektów_inż!$D$8,NieStac!$S39))=FALSE(),CONCATENATE(Opis_efektów_inż!$A$8,", "),""),IF(ISERR(FIND(Opis_efektów_inż!$D$9,NieStac!$S39))=FALSE(),CONCATENATE(Opis_efektów_inż!$A$9,", "),""),IF(ISERR(FIND(Opis_efektów_inż!$D$10,NieStac!$S39))=FALSE(),CONCATENATE(Opis_efektów_inż!$A$10,", "),""),IF(ISERR(FIND(Opis_efektów_inż!$D$11,NieStac!$S39))=FALSE(),CONCATENATE(Opis_efektów_inż!$A$11,", "),""),IF(ISERR(FIND(Opis_efektów_inż!$D$12,NieStac!$S39))=FALSE(),CONCATENATE(Opis_efektów_inż!$A$12,", "),""),IF(ISERR(FIND(Opis_efektów_inż!$D$13,NieStac!$S39))=FALSE(),CONCATENATE(Opis_efektów_inż!$A$13,", "),""),IF(ISERR(FIND(Opis_efektów_inż!$D$14,NieStac!$S39))=FALSE(),CONCATENATE(Opis_efektów_inż!$A$14,", "),""),IF(ISERR(FIND(Opis_efektów_inż!$D$15,NieStac!$S39))=FALSE(),CONCATENATE(Opis_efektów_inż!$A$15,", "),""),IF(ISERR(FIND(Opis_efektów_inż!$D$16,NieStac!$S39))=FALSE(),CONCATENATE(Opis_efektów_inż!$A$16,", "),""),IF(ISERR(FIND(Opis_efektów_inż!$D$17,NieStac!$S39))=FALSE(),CONCATENATE(Opis_efektów_inż!$A$17,", "),""))</f>
        <v/>
      </c>
      <c r="D30" s="24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hidden="1" customHeight="1">
      <c r="A31" s="242"/>
      <c r="B31" s="241" t="str">
        <f>CONCATENATE(IF(ISERR(FIND(Opis_efektów_inż!$D$5,NieStac!$R40))=FALSE(),CONCATENATE(Opis_efektów_inż!$A$5,", "),""),IF(ISERR(FIND(Opis_efektów_inż!$D$6,NieStac!$R40))=FALSE(),CONCATENATE(Opis_efektów_inż!$A$6,", "),""))</f>
        <v/>
      </c>
      <c r="C31" s="106" t="str">
        <f>CONCATENATE(IF(ISERR(FIND(Opis_efektów_inż!$D$8,NieStac!$S40))=FALSE(),CONCATENATE(Opis_efektów_inż!$A$8,", "),""),IF(ISERR(FIND(Opis_efektów_inż!$D$9,NieStac!$S40))=FALSE(),CONCATENATE(Opis_efektów_inż!$A$9,", "),""),IF(ISERR(FIND(Opis_efektów_inż!$D$10,NieStac!$S40))=FALSE(),CONCATENATE(Opis_efektów_inż!$A$10,", "),""),IF(ISERR(FIND(Opis_efektów_inż!$D$11,NieStac!$S40))=FALSE(),CONCATENATE(Opis_efektów_inż!$A$11,", "),""),IF(ISERR(FIND(Opis_efektów_inż!$D$12,NieStac!$S40))=FALSE(),CONCATENATE(Opis_efektów_inż!$A$12,", "),""),IF(ISERR(FIND(Opis_efektów_inż!$D$13,NieStac!$S40))=FALSE(),CONCATENATE(Opis_efektów_inż!$A$13,", "),""),IF(ISERR(FIND(Opis_efektów_inż!$D$14,NieStac!$S40))=FALSE(),CONCATENATE(Opis_efektów_inż!$A$14,", "),""),IF(ISERR(FIND(Opis_efektów_inż!$D$15,NieStac!$S40))=FALSE(),CONCATENATE(Opis_efektów_inż!$A$15,", "),""),IF(ISERR(FIND(Opis_efektów_inż!$D$16,NieStac!$S40))=FALSE(),CONCATENATE(Opis_efektów_inż!$A$16,", "),""),IF(ISERR(FIND(Opis_efektów_inż!$D$17,NieStac!$S40))=FALSE(),CONCATENATE(Opis_efektów_inż!$A$17,", "),""))</f>
        <v/>
      </c>
      <c r="D31" s="24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hidden="1" customHeight="1">
      <c r="A32" s="1"/>
      <c r="B32" s="241" t="str">
        <f>CONCATENATE(IF(ISERR(FIND(Opis_efektów_inż!$D$5,NieStac!$R41))=FALSE(),CONCATENATE(Opis_efektów_inż!$A$5,", "),""),IF(ISERR(FIND(Opis_efektów_inż!$D$6,NieStac!$R41))=FALSE(),CONCATENATE(Opis_efektów_inż!$A$6,", "),""))</f>
        <v/>
      </c>
      <c r="C32" s="106" t="str">
        <f>CONCATENATE(IF(ISERR(FIND(Opis_efektów_inż!$D$8,NieStac!$S41))=FALSE(),CONCATENATE(Opis_efektów_inż!$A$8,", "),""),IF(ISERR(FIND(Opis_efektów_inż!$D$9,NieStac!$S41))=FALSE(),CONCATENATE(Opis_efektów_inż!$A$9,", "),""),IF(ISERR(FIND(Opis_efektów_inż!$D$10,NieStac!$S41))=FALSE(),CONCATENATE(Opis_efektów_inż!$A$10,", "),""),IF(ISERR(FIND(Opis_efektów_inż!$D$11,NieStac!$S41))=FALSE(),CONCATENATE(Opis_efektów_inż!$A$11,", "),""),IF(ISERR(FIND(Opis_efektów_inż!$D$12,NieStac!$S41))=FALSE(),CONCATENATE(Opis_efektów_inż!$A$12,", "),""),IF(ISERR(FIND(Opis_efektów_inż!$D$13,NieStac!$S41))=FALSE(),CONCATENATE(Opis_efektów_inż!$A$13,", "),""),IF(ISERR(FIND(Opis_efektów_inż!$D$14,NieStac!$S41))=FALSE(),CONCATENATE(Opis_efektów_inż!$A$14,", "),""),IF(ISERR(FIND(Opis_efektów_inż!$D$15,NieStac!$S41))=FALSE(),CONCATENATE(Opis_efektów_inż!$A$15,", "),""),IF(ISERR(FIND(Opis_efektów_inż!$D$16,NieStac!$S41))=FALSE(),CONCATENATE(Opis_efektów_inż!$A$16,", "),""),IF(ISERR(FIND(Opis_efektów_inż!$D$17,NieStac!$S41))=FALSE(),CONCATENATE(Opis_efektów_inż!$A$17,", "),""))</f>
        <v/>
      </c>
      <c r="D32" s="24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206" t="str">
        <f>NieStac!C42</f>
        <v>Semestr 3:</v>
      </c>
      <c r="B33" s="241" t="str">
        <f>CONCATENATE(IF(ISERR(FIND(Opis_efektów_inż!$D$5,NieStac!$R42))=FALSE(),CONCATENATE(Opis_efektów_inż!$A$5,", "),""),IF(ISERR(FIND(Opis_efektów_inż!$D$6,NieStac!$R42))=FALSE(),CONCATENATE(Opis_efektów_inż!$A$6,", "),""))</f>
        <v/>
      </c>
      <c r="C33" s="106" t="str">
        <f>CONCATENATE(IF(ISERR(FIND(Opis_efektów_inż!$D$8,NieStac!$S42))=FALSE(),CONCATENATE(Opis_efektów_inż!$A$8,", "),""),IF(ISERR(FIND(Opis_efektów_inż!$D$9,NieStac!$S42))=FALSE(),CONCATENATE(Opis_efektów_inż!$A$9,", "),""),IF(ISERR(FIND(Opis_efektów_inż!$D$10,NieStac!$S42))=FALSE(),CONCATENATE(Opis_efektów_inż!$A$10,", "),""),IF(ISERR(FIND(Opis_efektów_inż!$D$11,NieStac!$S42))=FALSE(),CONCATENATE(Opis_efektów_inż!$A$11,", "),""),IF(ISERR(FIND(Opis_efektów_inż!$D$12,NieStac!$S42))=FALSE(),CONCATENATE(Opis_efektów_inż!$A$12,", "),""),IF(ISERR(FIND(Opis_efektów_inż!$D$13,NieStac!$S42))=FALSE(),CONCATENATE(Opis_efektów_inż!$A$13,", "),""),IF(ISERR(FIND(Opis_efektów_inż!$D$14,NieStac!$S42))=FALSE(),CONCATENATE(Opis_efektów_inż!$A$14,", "),""),IF(ISERR(FIND(Opis_efektów_inż!$D$15,NieStac!$S42))=FALSE(),CONCATENATE(Opis_efektów_inż!$A$15,", "),""),IF(ISERR(FIND(Opis_efektów_inż!$D$16,NieStac!$S42))=FALSE(),CONCATENATE(Opis_efektów_inż!$A$16,", "),""),IF(ISERR(FIND(Opis_efektów_inż!$D$17,NieStac!$S42))=FALSE(),CONCATENATE(Opis_efektów_inż!$A$17,", "),""))</f>
        <v/>
      </c>
      <c r="D33" s="24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hidden="1" customHeight="1">
      <c r="A34" s="203" t="str">
        <f>NieStac!C43</f>
        <v>Moduł kształcenia</v>
      </c>
      <c r="B34" s="241" t="str">
        <f>CONCATENATE(IF(ISERR(FIND(Opis_efektów_inż!$D$5,NieStac!$R43))=FALSE(),CONCATENATE(Opis_efektów_inż!$A$5,", "),""),IF(ISERR(FIND(Opis_efektów_inż!$D$6,NieStac!$R43))=FALSE(),CONCATENATE(Opis_efektów_inż!$A$6,", "),""))</f>
        <v/>
      </c>
      <c r="C34" s="106" t="str">
        <f>CONCATENATE(IF(ISERR(FIND(Opis_efektów_inż!$D$8,NieStac!$S43))=FALSE(),CONCATENATE(Opis_efektów_inż!$A$8,", "),""),IF(ISERR(FIND(Opis_efektów_inż!$D$9,NieStac!$S43))=FALSE(),CONCATENATE(Opis_efektów_inż!$A$9,", "),""),IF(ISERR(FIND(Opis_efektów_inż!$D$10,NieStac!$S43))=FALSE(),CONCATENATE(Opis_efektów_inż!$A$10,", "),""),IF(ISERR(FIND(Opis_efektów_inż!$D$11,NieStac!$S43))=FALSE(),CONCATENATE(Opis_efektów_inż!$A$11,", "),""),IF(ISERR(FIND(Opis_efektów_inż!$D$12,NieStac!$S43))=FALSE(),CONCATENATE(Opis_efektów_inż!$A$12,", "),""),IF(ISERR(FIND(Opis_efektów_inż!$D$13,NieStac!$S43))=FALSE(),CONCATENATE(Opis_efektów_inż!$A$13,", "),""),IF(ISERR(FIND(Opis_efektów_inż!$D$14,NieStac!$S43))=FALSE(),CONCATENATE(Opis_efektów_inż!$A$14,", "),""),IF(ISERR(FIND(Opis_efektów_inż!$D$15,NieStac!$S43))=FALSE(),CONCATENATE(Opis_efektów_inż!$A$15,", "),""),IF(ISERR(FIND(Opis_efektów_inż!$D$16,NieStac!$S43))=FALSE(),CONCATENATE(Opis_efektów_inż!$A$16,", "),""),IF(ISERR(FIND(Opis_efektów_inż!$D$17,NieStac!$S43))=FALSE(),CONCATENATE(Opis_efektów_inż!$A$17,", "),""))</f>
        <v/>
      </c>
      <c r="D34" s="24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>
      <c r="A35" s="203" t="str">
        <f>NieStac!C44</f>
        <v>Sterowanie neurorozmyte</v>
      </c>
      <c r="B35" s="241" t="str">
        <f>CONCATENATE(IF(ISERR(FIND(Opis_efektów_inż!$D$5,NieStac!$R44))=FALSE(),CONCATENATE(Opis_efektów_inż!$A$5,", "),""),IF(ISERR(FIND(Opis_efektów_inż!$D$6,NieStac!$R44))=FALSE(),CONCATENATE(Opis_efektów_inż!$A$6,", "),""))</f>
        <v/>
      </c>
      <c r="C35" s="106" t="str">
        <f>CONCATENATE(IF(ISERR(FIND(Opis_efektów_inż!$D$8,NieStac!$S44))=FALSE(),CONCATENATE(Opis_efektów_inż!$A$8,", "),""),IF(ISERR(FIND(Opis_efektów_inż!$D$9,NieStac!$S44))=FALSE(),CONCATENATE(Opis_efektów_inż!$A$9,", "),""),IF(ISERR(FIND(Opis_efektów_inż!$D$10,NieStac!$S44))=FALSE(),CONCATENATE(Opis_efektów_inż!$A$10,", "),""),IF(ISERR(FIND(Opis_efektów_inż!$D$11,NieStac!$S44))=FALSE(),CONCATENATE(Opis_efektów_inż!$A$11,", "),""),IF(ISERR(FIND(Opis_efektów_inż!$D$12,NieStac!$S44))=FALSE(),CONCATENATE(Opis_efektów_inż!$A$12,", "),""),IF(ISERR(FIND(Opis_efektów_inż!$D$13,NieStac!$S44))=FALSE(),CONCATENATE(Opis_efektów_inż!$A$13,", "),""),IF(ISERR(FIND(Opis_efektów_inż!$D$14,NieStac!$S44))=FALSE(),CONCATENATE(Opis_efektów_inż!$A$14,", "),""),IF(ISERR(FIND(Opis_efektów_inż!$D$15,NieStac!$S44))=FALSE(),CONCATENATE(Opis_efektów_inż!$A$15,", "),""),IF(ISERR(FIND(Opis_efektów_inż!$D$16,NieStac!$S44))=FALSE(),CONCATENATE(Opis_efektów_inż!$A$16,", "),""),IF(ISERR(FIND(Opis_efektów_inż!$D$17,NieStac!$S44))=FALSE(),CONCATENATE(Opis_efektów_inż!$A$17,", "),""))</f>
        <v xml:space="preserve">K2_U9, </v>
      </c>
      <c r="D35" s="24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>
      <c r="A36" s="203" t="str">
        <f>NieStac!C45</f>
        <v>Przemysłowe systemy baz danych</v>
      </c>
      <c r="B36" s="241" t="str">
        <f>CONCATENATE(IF(ISERR(FIND(Opis_efektów_inż!$D$5,NieStac!$R45))=FALSE(),CONCATENATE(Opis_efektów_inż!$A$5,", "),""),IF(ISERR(FIND(Opis_efektów_inż!$D$6,NieStac!$R45))=FALSE(),CONCATENATE(Opis_efektów_inż!$A$6,", "),""))</f>
        <v xml:space="preserve">K2_W13, </v>
      </c>
      <c r="C36" s="106" t="str">
        <f>CONCATENATE(IF(ISERR(FIND(Opis_efektów_inż!$D$8,NieStac!$S45))=FALSE(),CONCATENATE(Opis_efektów_inż!$A$8,", "),""),IF(ISERR(FIND(Opis_efektów_inż!$D$9,NieStac!$S45))=FALSE(),CONCATENATE(Opis_efektów_inż!$A$9,", "),""),IF(ISERR(FIND(Opis_efektów_inż!$D$10,NieStac!$S45))=FALSE(),CONCATENATE(Opis_efektów_inż!$A$10,", "),""),IF(ISERR(FIND(Opis_efektów_inż!$D$11,NieStac!$S45))=FALSE(),CONCATENATE(Opis_efektów_inż!$A$11,", "),""),IF(ISERR(FIND(Opis_efektów_inż!$D$12,NieStac!$S45))=FALSE(),CONCATENATE(Opis_efektów_inż!$A$12,", "),""),IF(ISERR(FIND(Opis_efektów_inż!$D$13,NieStac!$S45))=FALSE(),CONCATENATE(Opis_efektów_inż!$A$13,", "),""),IF(ISERR(FIND(Opis_efektów_inż!$D$14,NieStac!$S45))=FALSE(),CONCATENATE(Opis_efektów_inż!$A$14,", "),""),IF(ISERR(FIND(Opis_efektów_inż!$D$15,NieStac!$S45))=FALSE(),CONCATENATE(Opis_efektów_inż!$A$15,", "),""),IF(ISERR(FIND(Opis_efektów_inż!$D$16,NieStac!$S45))=FALSE(),CONCATENATE(Opis_efektów_inż!$A$16,", "),""),IF(ISERR(FIND(Opis_efektów_inż!$D$17,NieStac!$S45))=FALSE(),CONCATENATE(Opis_efektów_inż!$A$17,", "),""))</f>
        <v/>
      </c>
      <c r="D36" s="2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>
      <c r="A37" s="203" t="str">
        <f>NieStac!C46</f>
        <v>Integracja systemów automatyki</v>
      </c>
      <c r="B37" s="241" t="str">
        <f>CONCATENATE(IF(ISERR(FIND(Opis_efektów_inż!$D$5,NieStac!$R46))=FALSE(),CONCATENATE(Opis_efektów_inż!$A$5,", "),""),IF(ISERR(FIND(Opis_efektów_inż!$D$6,NieStac!$R46))=FALSE(),CONCATENATE(Opis_efektów_inż!$A$6,", "),""))</f>
        <v/>
      </c>
      <c r="C37" s="106" t="str">
        <f>CONCATENATE(IF(ISERR(FIND(Opis_efektów_inż!$D$8,NieStac!$S46))=FALSE(),CONCATENATE(Opis_efektów_inż!$A$8,", "),""),IF(ISERR(FIND(Opis_efektów_inż!$D$9,NieStac!$S46))=FALSE(),CONCATENATE(Opis_efektów_inż!$A$9,", "),""),IF(ISERR(FIND(Opis_efektów_inż!$D$10,NieStac!$S46))=FALSE(),CONCATENATE(Opis_efektów_inż!$A$10,", "),""),IF(ISERR(FIND(Opis_efektów_inż!$D$11,NieStac!$S46))=FALSE(),CONCATENATE(Opis_efektów_inż!$A$11,", "),""),IF(ISERR(FIND(Opis_efektów_inż!$D$12,NieStac!$S46))=FALSE(),CONCATENATE(Opis_efektów_inż!$A$12,", "),""),IF(ISERR(FIND(Opis_efektów_inż!$D$13,NieStac!$S46))=FALSE(),CONCATENATE(Opis_efektów_inż!$A$13,", "),""),IF(ISERR(FIND(Opis_efektów_inż!$D$14,NieStac!$S46))=FALSE(),CONCATENATE(Opis_efektów_inż!$A$14,", "),""),IF(ISERR(FIND(Opis_efektów_inż!$D$15,NieStac!$S46))=FALSE(),CONCATENATE(Opis_efektów_inż!$A$15,", "),""),IF(ISERR(FIND(Opis_efektów_inż!$D$16,NieStac!$S46))=FALSE(),CONCATENATE(Opis_efektów_inż!$A$16,", "),""),IF(ISERR(FIND(Opis_efektów_inż!$D$17,NieStac!$S46))=FALSE(),CONCATENATE(Opis_efektów_inż!$A$17,", "),""))</f>
        <v xml:space="preserve">K2_U19, K2_U12, K2_U13, </v>
      </c>
      <c r="D37" s="24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>
      <c r="A38" s="243" t="str">
        <f>NieStac!C47</f>
        <v>Nawigacja i planowanie ruchu robotów</v>
      </c>
      <c r="B38" s="241" t="str">
        <f>CONCATENATE(IF(ISERR(FIND(Opis_efektów_inż!$D$5,NieStac!$R47))=FALSE(),CONCATENATE(Opis_efektów_inż!$A$5,", "),""),IF(ISERR(FIND(Opis_efektów_inż!$D$6,NieStac!$R47))=FALSE(),CONCATENATE(Opis_efektów_inż!$A$6,", "),""))</f>
        <v/>
      </c>
      <c r="C38" s="106" t="str">
        <f>CONCATENATE(IF(ISERR(FIND(Opis_efektów_inż!$D$8,NieStac!$S47))=FALSE(),CONCATENATE(Opis_efektów_inż!$A$8,", "),""),IF(ISERR(FIND(Opis_efektów_inż!$D$9,NieStac!$S47))=FALSE(),CONCATENATE(Opis_efektów_inż!$A$9,", "),""),IF(ISERR(FIND(Opis_efektów_inż!$D$10,NieStac!$S47))=FALSE(),CONCATENATE(Opis_efektów_inż!$A$10,", "),""),IF(ISERR(FIND(Opis_efektów_inż!$D$11,NieStac!$S47))=FALSE(),CONCATENATE(Opis_efektów_inż!$A$11,", "),""),IF(ISERR(FIND(Opis_efektów_inż!$D$12,NieStac!$S47))=FALSE(),CONCATENATE(Opis_efektów_inż!$A$12,", "),""),IF(ISERR(FIND(Opis_efektów_inż!$D$13,NieStac!$S47))=FALSE(),CONCATENATE(Opis_efektów_inż!$A$13,", "),""),IF(ISERR(FIND(Opis_efektów_inż!$D$14,NieStac!$S47))=FALSE(),CONCATENATE(Opis_efektów_inż!$A$14,", "),""),IF(ISERR(FIND(Opis_efektów_inż!$D$15,NieStac!$S47))=FALSE(),CONCATENATE(Opis_efektów_inż!$A$15,", "),""),IF(ISERR(FIND(Opis_efektów_inż!$D$16,NieStac!$S47))=FALSE(),CONCATENATE(Opis_efektów_inż!$A$16,", "),""),IF(ISERR(FIND(Opis_efektów_inż!$D$17,NieStac!$S47))=FALSE(),CONCATENATE(Opis_efektów_inż!$A$17,", "),""))</f>
        <v xml:space="preserve">K2_U9, K2_U11, K2_U10, K2_U13, </v>
      </c>
      <c r="D38" s="24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>
      <c r="A39" s="203" t="str">
        <f>NieStac!C48</f>
        <v>Pracownia badawczo-problemowa</v>
      </c>
      <c r="B39" s="241" t="str">
        <f>CONCATENATE(IF(ISERR(FIND(Opis_efektów_inż!$D$5,NieStac!$R48))=FALSE(),CONCATENATE(Opis_efektów_inż!$A$5,", "),""),IF(ISERR(FIND(Opis_efektów_inż!$D$6,NieStac!$R48))=FALSE(),CONCATENATE(Opis_efektów_inż!$A$6,", "),""))</f>
        <v/>
      </c>
      <c r="C39" s="106" t="str">
        <f>CONCATENATE(IF(ISERR(FIND(Opis_efektów_inż!$D$8,NieStac!$S48))=FALSE(),CONCATENATE(Opis_efektów_inż!$A$8,", "),""),IF(ISERR(FIND(Opis_efektów_inż!$D$9,NieStac!$S48))=FALSE(),CONCATENATE(Opis_efektów_inż!$A$9,", "),""),IF(ISERR(FIND(Opis_efektów_inż!$D$10,NieStac!$S48))=FALSE(),CONCATENATE(Opis_efektów_inż!$A$10,", "),""),IF(ISERR(FIND(Opis_efektów_inż!$D$11,NieStac!$S48))=FALSE(),CONCATENATE(Opis_efektów_inż!$A$11,", "),""),IF(ISERR(FIND(Opis_efektów_inż!$D$12,NieStac!$S48))=FALSE(),CONCATENATE(Opis_efektów_inż!$A$12,", "),""),IF(ISERR(FIND(Opis_efektów_inż!$D$13,NieStac!$S48))=FALSE(),CONCATENATE(Opis_efektów_inż!$A$13,", "),""),IF(ISERR(FIND(Opis_efektów_inż!$D$14,NieStac!$S48))=FALSE(),CONCATENATE(Opis_efektów_inż!$A$14,", "),""),IF(ISERR(FIND(Opis_efektów_inż!$D$15,NieStac!$S48))=FALSE(),CONCATENATE(Opis_efektów_inż!$A$15,", "),""),IF(ISERR(FIND(Opis_efektów_inż!$D$16,NieStac!$S48))=FALSE(),CONCATENATE(Opis_efektów_inż!$A$16,", "),""),IF(ISERR(FIND(Opis_efektów_inż!$D$17,NieStac!$S48))=FALSE(),CONCATENATE(Opis_efektów_inż!$A$17,", "),""))</f>
        <v/>
      </c>
      <c r="D39" s="24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>
      <c r="A40" s="203" t="str">
        <f>NieStac!C49</f>
        <v>Przedmiot obieralny 2: 
a) Zastosowania robotyki w medycynie 
b) Robotyka kooperatywna</v>
      </c>
      <c r="B40" s="241" t="str">
        <f>CONCATENATE(IF(ISERR(FIND(Opis_efektów_inż!$D$5,NieStac!$R49))=FALSE(),CONCATENATE(Opis_efektów_inż!$A$5,", "),""),IF(ISERR(FIND(Opis_efektów_inż!$D$6,NieStac!$R49))=FALSE(),CONCATENATE(Opis_efektów_inż!$A$6,", "),""))</f>
        <v/>
      </c>
      <c r="C40" s="106" t="str">
        <f>CONCATENATE(IF(ISERR(FIND(Opis_efektów_inż!$D$8,NieStac!$S49))=FALSE(),CONCATENATE(Opis_efektów_inż!$A$8,", "),""),IF(ISERR(FIND(Opis_efektów_inż!$D$9,NieStac!$S49))=FALSE(),CONCATENATE(Opis_efektów_inż!$A$9,", "),""),IF(ISERR(FIND(Opis_efektów_inż!$D$10,NieStac!$S49))=FALSE(),CONCATENATE(Opis_efektów_inż!$A$10,", "),""),IF(ISERR(FIND(Opis_efektów_inż!$D$11,NieStac!$S49))=FALSE(),CONCATENATE(Opis_efektów_inż!$A$11,", "),""),IF(ISERR(FIND(Opis_efektów_inż!$D$12,NieStac!$S49))=FALSE(),CONCATENATE(Opis_efektów_inż!$A$12,", "),""),IF(ISERR(FIND(Opis_efektów_inż!$D$13,NieStac!$S49))=FALSE(),CONCATENATE(Opis_efektów_inż!$A$13,", "),""),IF(ISERR(FIND(Opis_efektów_inż!$D$14,NieStac!$S49))=FALSE(),CONCATENATE(Opis_efektów_inż!$A$14,", "),""),IF(ISERR(FIND(Opis_efektów_inż!$D$15,NieStac!$S49))=FALSE(),CONCATENATE(Opis_efektów_inż!$A$15,", "),""),IF(ISERR(FIND(Opis_efektów_inż!$D$16,NieStac!$S49))=FALSE(),CONCATENATE(Opis_efektów_inż!$A$16,", "),""),IF(ISERR(FIND(Opis_efektów_inż!$D$17,NieStac!$S49))=FALSE(),CONCATENATE(Opis_efektów_inż!$A$17,", "),""))</f>
        <v xml:space="preserve">K2_U9, K2_U14, K2_U23, </v>
      </c>
      <c r="D40" s="24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>
      <c r="A41" s="203" t="str">
        <f>NieStac!C50</f>
        <v>Sterowanie predykcyjne</v>
      </c>
      <c r="B41" s="241" t="str">
        <f>CONCATENATE(IF(ISERR(FIND(Opis_efektów_inż!$D$5,NieStac!$R50))=FALSE(),CONCATENATE(Opis_efektów_inż!$A$5,", "),""),IF(ISERR(FIND(Opis_efektów_inż!$D$6,NieStac!$R50))=FALSE(),CONCATENATE(Opis_efektów_inż!$A$6,", "),""))</f>
        <v/>
      </c>
      <c r="C41" s="106" t="str">
        <f>CONCATENATE(IF(ISERR(FIND(Opis_efektów_inż!$D$8,NieStac!$S50))=FALSE(),CONCATENATE(Opis_efektów_inż!$A$8,", "),""),IF(ISERR(FIND(Opis_efektów_inż!$D$9,NieStac!$S50))=FALSE(),CONCATENATE(Opis_efektów_inż!$A$9,", "),""),IF(ISERR(FIND(Opis_efektów_inż!$D$10,NieStac!$S50))=FALSE(),CONCATENATE(Opis_efektów_inż!$A$10,", "),""),IF(ISERR(FIND(Opis_efektów_inż!$D$11,NieStac!$S50))=FALSE(),CONCATENATE(Opis_efektów_inż!$A$11,", "),""),IF(ISERR(FIND(Opis_efektów_inż!$D$12,NieStac!$S50))=FALSE(),CONCATENATE(Opis_efektów_inż!$A$12,", "),""),IF(ISERR(FIND(Opis_efektów_inż!$D$13,NieStac!$S50))=FALSE(),CONCATENATE(Opis_efektów_inż!$A$13,", "),""),IF(ISERR(FIND(Opis_efektów_inż!$D$14,NieStac!$S50))=FALSE(),CONCATENATE(Opis_efektów_inż!$A$14,", "),""),IF(ISERR(FIND(Opis_efektów_inż!$D$15,NieStac!$S50))=FALSE(),CONCATENATE(Opis_efektów_inż!$A$15,", "),""),IF(ISERR(FIND(Opis_efektów_inż!$D$16,NieStac!$S50))=FALSE(),CONCATENATE(Opis_efektów_inż!$A$16,", "),""),IF(ISERR(FIND(Opis_efektów_inż!$D$17,NieStac!$S50))=FALSE(),CONCATENATE(Opis_efektów_inż!$A$17,", "),""))</f>
        <v xml:space="preserve">K2_U9, K2_U10, K2_U19, </v>
      </c>
      <c r="D41" s="24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>
      <c r="A42" s="203" t="str">
        <f>NieStac!C51</f>
        <v>Przedmiot obieralny 3: 
a) Sterowanie układów wieloagentowych 
b) Systemy teleoperacyjne</v>
      </c>
      <c r="B42" s="241" t="str">
        <f>CONCATENATE(IF(ISERR(FIND(Opis_efektów_inż!$D$5,NieStac!$R51))=FALSE(),CONCATENATE(Opis_efektów_inż!$A$5,", "),""),IF(ISERR(FIND(Opis_efektów_inż!$D$6,NieStac!$R51))=FALSE(),CONCATENATE(Opis_efektów_inż!$A$6,", "),""))</f>
        <v/>
      </c>
      <c r="C42" s="106" t="str">
        <f>CONCATENATE(IF(ISERR(FIND(Opis_efektów_inż!$D$8,NieStac!$S51))=FALSE(),CONCATENATE(Opis_efektów_inż!$A$8,", "),""),IF(ISERR(FIND(Opis_efektów_inż!$D$9,NieStac!$S51))=FALSE(),CONCATENATE(Opis_efektów_inż!$A$9,", "),""),IF(ISERR(FIND(Opis_efektów_inż!$D$10,NieStac!$S51))=FALSE(),CONCATENATE(Opis_efektów_inż!$A$10,", "),""),IF(ISERR(FIND(Opis_efektów_inż!$D$11,NieStac!$S51))=FALSE(),CONCATENATE(Opis_efektów_inż!$A$11,", "),""),IF(ISERR(FIND(Opis_efektów_inż!$D$12,NieStac!$S51))=FALSE(),CONCATENATE(Opis_efektów_inż!$A$12,", "),""),IF(ISERR(FIND(Opis_efektów_inż!$D$13,NieStac!$S51))=FALSE(),CONCATENATE(Opis_efektów_inż!$A$13,", "),""),IF(ISERR(FIND(Opis_efektów_inż!$D$14,NieStac!$S51))=FALSE(),CONCATENATE(Opis_efektów_inż!$A$14,", "),""),IF(ISERR(FIND(Opis_efektów_inż!$D$15,NieStac!$S51))=FALSE(),CONCATENATE(Opis_efektów_inż!$A$15,", "),""),IF(ISERR(FIND(Opis_efektów_inż!$D$16,NieStac!$S51))=FALSE(),CONCATENATE(Opis_efektów_inż!$A$16,", "),""),IF(ISERR(FIND(Opis_efektów_inż!$D$17,NieStac!$S51))=FALSE(),CONCATENATE(Opis_efektów_inż!$A$17,", "),""))</f>
        <v xml:space="preserve">K2_U9, K2_U10, K2_U14, K2_U12, K2_U23, </v>
      </c>
      <c r="D42" s="24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hidden="1" customHeight="1">
      <c r="A43" s="203">
        <f>NieStac!C52</f>
        <v>0</v>
      </c>
      <c r="B43" s="241" t="str">
        <f>CONCATENATE(IF(ISERR(FIND(Opis_efektów_inż!$D$5,NieStac!$R52))=FALSE(),CONCATENATE(Opis_efektów_inż!$A$5,", "),""),IF(ISERR(FIND(Opis_efektów_inż!$D$6,NieStac!$R52))=FALSE(),CONCATENATE(Opis_efektów_inż!$A$6,", "),""))</f>
        <v/>
      </c>
      <c r="C43" s="106" t="str">
        <f>CONCATENATE(IF(ISERR(FIND(Opis_efektów_inż!$D$8,NieStac!$S52))=FALSE(),CONCATENATE(Opis_efektów_inż!$A$8,", "),""),IF(ISERR(FIND(Opis_efektów_inż!$D$9,NieStac!$S52))=FALSE(),CONCATENATE(Opis_efektów_inż!$A$9,", "),""),IF(ISERR(FIND(Opis_efektów_inż!$D$10,NieStac!$S52))=FALSE(),CONCATENATE(Opis_efektów_inż!$A$10,", "),""),IF(ISERR(FIND(Opis_efektów_inż!$D$11,NieStac!$S52))=FALSE(),CONCATENATE(Opis_efektów_inż!$A$11,", "),""),IF(ISERR(FIND(Opis_efektów_inż!$D$12,NieStac!$S52))=FALSE(),CONCATENATE(Opis_efektów_inż!$A$12,", "),""),IF(ISERR(FIND(Opis_efektów_inż!$D$13,NieStac!$S52))=FALSE(),CONCATENATE(Opis_efektów_inż!$A$13,", "),""),IF(ISERR(FIND(Opis_efektów_inż!$D$14,NieStac!$S52))=FALSE(),CONCATENATE(Opis_efektów_inż!$A$14,", "),""),IF(ISERR(FIND(Opis_efektów_inż!$D$15,NieStac!$S52))=FALSE(),CONCATENATE(Opis_efektów_inż!$A$15,", "),""),IF(ISERR(FIND(Opis_efektów_inż!$D$16,NieStac!$S52))=FALSE(),CONCATENATE(Opis_efektów_inż!$A$16,", "),""),IF(ISERR(FIND(Opis_efektów_inż!$D$17,NieStac!$S52))=FALSE(),CONCATENATE(Opis_efektów_inż!$A$17,", "),""))</f>
        <v/>
      </c>
      <c r="D43" s="24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hidden="1" customHeight="1">
      <c r="A44" s="203">
        <f>NieStac!C53</f>
        <v>0</v>
      </c>
      <c r="B44" s="241" t="str">
        <f>CONCATENATE(IF(ISERR(FIND(Opis_efektów_inż!$D$5,NieStac!$R53))=FALSE(),CONCATENATE(Opis_efektów_inż!$A$5,", "),""),IF(ISERR(FIND(Opis_efektów_inż!$D$6,NieStac!$R53))=FALSE(),CONCATENATE(Opis_efektów_inż!$A$6,", "),""))</f>
        <v/>
      </c>
      <c r="C44" s="106" t="str">
        <f>CONCATENATE(IF(ISERR(FIND(Opis_efektów_inż!$D$8,NieStac!$S53))=FALSE(),CONCATENATE(Opis_efektów_inż!$A$8,", "),""),IF(ISERR(FIND(Opis_efektów_inż!$D$9,NieStac!$S53))=FALSE(),CONCATENATE(Opis_efektów_inż!$A$9,", "),""),IF(ISERR(FIND(Opis_efektów_inż!$D$10,NieStac!$S53))=FALSE(),CONCATENATE(Opis_efektów_inż!$A$10,", "),""),IF(ISERR(FIND(Opis_efektów_inż!$D$11,NieStac!$S53))=FALSE(),CONCATENATE(Opis_efektów_inż!$A$11,", "),""),IF(ISERR(FIND(Opis_efektów_inż!$D$12,NieStac!$S53))=FALSE(),CONCATENATE(Opis_efektów_inż!$A$12,", "),""),IF(ISERR(FIND(Opis_efektów_inż!$D$13,NieStac!$S53))=FALSE(),CONCATENATE(Opis_efektów_inż!$A$13,", "),""),IF(ISERR(FIND(Opis_efektów_inż!$D$14,NieStac!$S53))=FALSE(),CONCATENATE(Opis_efektów_inż!$A$14,", "),""),IF(ISERR(FIND(Opis_efektów_inż!$D$15,NieStac!$S53))=FALSE(),CONCATENATE(Opis_efektów_inż!$A$15,", "),""),IF(ISERR(FIND(Opis_efektów_inż!$D$16,NieStac!$S53))=FALSE(),CONCATENATE(Opis_efektów_inż!$A$16,", "),""),IF(ISERR(FIND(Opis_efektów_inż!$D$17,NieStac!$S53))=FALSE(),CONCATENATE(Opis_efektów_inż!$A$17,", "),""))</f>
        <v/>
      </c>
      <c r="D44" s="24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>
      <c r="A45" s="206" t="str">
        <f>NieStac!C54</f>
        <v>Semestr 4:</v>
      </c>
      <c r="B45" s="241" t="str">
        <f>CONCATENATE(IF(ISERR(FIND(Opis_efektów_inż!$D$5,NieStac!$R54))=FALSE(),CONCATENATE(Opis_efektów_inż!$A$5,", "),""),IF(ISERR(FIND(Opis_efektów_inż!$D$6,NieStac!$R54))=FALSE(),CONCATENATE(Opis_efektów_inż!$A$6,", "),""))</f>
        <v/>
      </c>
      <c r="C45" s="106" t="str">
        <f>CONCATENATE(IF(ISERR(FIND(Opis_efektów_inż!$D$8,NieStac!$S54))=FALSE(),CONCATENATE(Opis_efektów_inż!$A$8,", "),""),IF(ISERR(FIND(Opis_efektów_inż!$D$9,NieStac!$S54))=FALSE(),CONCATENATE(Opis_efektów_inż!$A$9,", "),""),IF(ISERR(FIND(Opis_efektów_inż!$D$10,NieStac!$S54))=FALSE(),CONCATENATE(Opis_efektów_inż!$A$10,", "),""),IF(ISERR(FIND(Opis_efektów_inż!$D$11,NieStac!$S54))=FALSE(),CONCATENATE(Opis_efektów_inż!$A$11,", "),""),IF(ISERR(FIND(Opis_efektów_inż!$D$12,NieStac!$S54))=FALSE(),CONCATENATE(Opis_efektów_inż!$A$12,", "),""),IF(ISERR(FIND(Opis_efektów_inż!$D$13,NieStac!$S54))=FALSE(),CONCATENATE(Opis_efektów_inż!$A$13,", "),""),IF(ISERR(FIND(Opis_efektów_inż!$D$14,NieStac!$S54))=FALSE(),CONCATENATE(Opis_efektów_inż!$A$14,", "),""),IF(ISERR(FIND(Opis_efektów_inż!$D$15,NieStac!$S54))=FALSE(),CONCATENATE(Opis_efektów_inż!$A$15,", "),""),IF(ISERR(FIND(Opis_efektów_inż!$D$16,NieStac!$S54))=FALSE(),CONCATENATE(Opis_efektów_inż!$A$16,", "),""),IF(ISERR(FIND(Opis_efektów_inż!$D$17,NieStac!$S54))=FALSE(),CONCATENATE(Opis_efektów_inż!$A$17,", "),""))</f>
        <v/>
      </c>
      <c r="D45" s="24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>
      <c r="A46" s="203" t="str">
        <f>NieStac!C56</f>
        <v>Przedmiot społeczno-humanistyczny 2: 
Organizacja i finansowanie badań naukowych oraz prac badawczo-rozwojowych</v>
      </c>
      <c r="B46" s="241" t="str">
        <f>CONCATENATE(IF(ISERR(FIND(Opis_efektów_inż!$D$5,NieStac!$R56))=FALSE(),CONCATENATE(Opis_efektów_inż!$A$5,", "),""),IF(ISERR(FIND(Opis_efektów_inż!$D$6,NieStac!$R56))=FALSE(),CONCATENATE(Opis_efektów_inż!$A$6,", "),""))</f>
        <v/>
      </c>
      <c r="C46" s="106" t="str">
        <f>CONCATENATE(IF(ISERR(FIND(Opis_efektów_inż!$D$8,NieStac!$S56))=FALSE(),CONCATENATE(Opis_efektów_inż!$A$8,", "),""),IF(ISERR(FIND(Opis_efektów_inż!$D$9,NieStac!$S56))=FALSE(),CONCATENATE(Opis_efektów_inż!$A$9,", "),""),IF(ISERR(FIND(Opis_efektów_inż!$D$10,NieStac!$S56))=FALSE(),CONCATENATE(Opis_efektów_inż!$A$10,", "),""),IF(ISERR(FIND(Opis_efektów_inż!$D$11,NieStac!$S56))=FALSE(),CONCATENATE(Opis_efektów_inż!$A$11,", "),""),IF(ISERR(FIND(Opis_efektów_inż!$D$12,NieStac!$S56))=FALSE(),CONCATENATE(Opis_efektów_inż!$A$12,", "),""),IF(ISERR(FIND(Opis_efektów_inż!$D$13,NieStac!$S56))=FALSE(),CONCATENATE(Opis_efektów_inż!$A$13,", "),""),IF(ISERR(FIND(Opis_efektów_inż!$D$14,NieStac!$S56))=FALSE(),CONCATENATE(Opis_efektów_inż!$A$14,", "),""),IF(ISERR(FIND(Opis_efektów_inż!$D$15,NieStac!$S56))=FALSE(),CONCATENATE(Opis_efektów_inż!$A$15,", "),""),IF(ISERR(FIND(Opis_efektów_inż!$D$16,NieStac!$S56))=FALSE(),CONCATENATE(Opis_efektów_inż!$A$16,", "),""),IF(ISERR(FIND(Opis_efektów_inż!$D$17,NieStac!$S56))=FALSE(),CONCATENATE(Opis_efektów_inż!$A$17,", "),""))</f>
        <v xml:space="preserve">K2_U18, </v>
      </c>
      <c r="D46" s="24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>
      <c r="A47" s="203" t="str">
        <f>NieStac!C57</f>
        <v>Przygotowanie pracy magisterskiej</v>
      </c>
      <c r="B47" s="241" t="str">
        <f>CONCATENATE(IF(ISERR(FIND(Opis_efektów_inż!$D$5,NieStac!$R57))=FALSE(),CONCATENATE(Opis_efektów_inż!$A$5,", "),""),IF(ISERR(FIND(Opis_efektów_inż!$D$6,NieStac!$R57))=FALSE(),CONCATENATE(Opis_efektów_inż!$A$6,", "),""))</f>
        <v xml:space="preserve">K2_W13, </v>
      </c>
      <c r="C47" s="106" t="str">
        <f>CONCATENATE(IF(ISERR(FIND(Opis_efektów_inż!$D$8,NieStac!$S57))=FALSE(),CONCATENATE(Opis_efektów_inż!$A$8,", "),""),IF(ISERR(FIND(Opis_efektów_inż!$D$9,NieStac!$S57))=FALSE(),CONCATENATE(Opis_efektów_inż!$A$9,", "),""),IF(ISERR(FIND(Opis_efektów_inż!$D$10,NieStac!$S57))=FALSE(),CONCATENATE(Opis_efektów_inż!$A$10,", "),""),IF(ISERR(FIND(Opis_efektów_inż!$D$11,NieStac!$S57))=FALSE(),CONCATENATE(Opis_efektów_inż!$A$11,", "),""),IF(ISERR(FIND(Opis_efektów_inż!$D$12,NieStac!$S57))=FALSE(),CONCATENATE(Opis_efektów_inż!$A$12,", "),""),IF(ISERR(FIND(Opis_efektów_inż!$D$13,NieStac!$S57))=FALSE(),CONCATENATE(Opis_efektów_inż!$A$13,", "),""),IF(ISERR(FIND(Opis_efektów_inż!$D$14,NieStac!$S57))=FALSE(),CONCATENATE(Opis_efektów_inż!$A$14,", "),""),IF(ISERR(FIND(Opis_efektów_inż!$D$15,NieStac!$S57))=FALSE(),CONCATENATE(Opis_efektów_inż!$A$15,", "),""),IF(ISERR(FIND(Opis_efektów_inż!$D$16,NieStac!$S57))=FALSE(),CONCATENATE(Opis_efektów_inż!$A$16,", "),""),IF(ISERR(FIND(Opis_efektów_inż!$D$17,NieStac!$S57))=FALSE(),CONCATENATE(Opis_efektów_inż!$A$17,", "),""))</f>
        <v xml:space="preserve">K2_U9, K2_U20, K2_U23, </v>
      </c>
      <c r="D47" s="24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203" t="str">
        <f>NieStac!C58</f>
        <v>Seminarium dyplomowe</v>
      </c>
      <c r="B48" s="241" t="str">
        <f>CONCATENATE(IF(ISERR(FIND(Opis_efektów_inż!$D$5,NieStac!$R58))=FALSE(),CONCATENATE(Opis_efektów_inż!$A$5,", "),""),IF(ISERR(FIND(Opis_efektów_inż!$D$6,NieStac!$R58))=FALSE(),CONCATENATE(Opis_efektów_inż!$A$6,", "),""))</f>
        <v xml:space="preserve">K2_W13, </v>
      </c>
      <c r="C48" s="106" t="str">
        <f>CONCATENATE(IF(ISERR(FIND(Opis_efektów_inż!$D$8,NieStac!$S58))=FALSE(),CONCATENATE(Opis_efektów_inż!$A$8,", "),""),IF(ISERR(FIND(Opis_efektów_inż!$D$9,NieStac!$S58))=FALSE(),CONCATENATE(Opis_efektów_inż!$A$9,", "),""),IF(ISERR(FIND(Opis_efektów_inż!$D$10,NieStac!$S58))=FALSE(),CONCATENATE(Opis_efektów_inż!$A$10,", "),""),IF(ISERR(FIND(Opis_efektów_inż!$D$11,NieStac!$S58))=FALSE(),CONCATENATE(Opis_efektów_inż!$A$11,", "),""),IF(ISERR(FIND(Opis_efektów_inż!$D$12,NieStac!$S58))=FALSE(),CONCATENATE(Opis_efektów_inż!$A$12,", "),""),IF(ISERR(FIND(Opis_efektów_inż!$D$13,NieStac!$S58))=FALSE(),CONCATENATE(Opis_efektów_inż!$A$13,", "),""),IF(ISERR(FIND(Opis_efektów_inż!$D$14,NieStac!$S58))=FALSE(),CONCATENATE(Opis_efektów_inż!$A$14,", "),""),IF(ISERR(FIND(Opis_efektów_inż!$D$15,NieStac!$S58))=FALSE(),CONCATENATE(Opis_efektów_inż!$A$15,", "),""),IF(ISERR(FIND(Opis_efektów_inż!$D$16,NieStac!$S58))=FALSE(),CONCATENATE(Opis_efektów_inż!$A$16,", "),""),IF(ISERR(FIND(Opis_efektów_inż!$D$17,NieStac!$S58))=FALSE(),CONCATENATE(Opis_efektów_inż!$A$17,", "),""))</f>
        <v/>
      </c>
      <c r="D48" s="24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hidden="1" customHeight="1">
      <c r="A49" s="203">
        <f>NieStac!C59</f>
        <v>0</v>
      </c>
      <c r="B49" s="241" t="str">
        <f>CONCATENATE(IF(ISERR(FIND(Opis_efektów_inż!$D$5,NieStac!$R59))=FALSE(),CONCATENATE(Opis_efektów_inż!$A$5,", "),""),IF(ISERR(FIND(Opis_efektów_inż!$D$6,NieStac!$R59))=FALSE(),CONCATENATE(Opis_efektów_inż!$A$6,", "),""))</f>
        <v/>
      </c>
      <c r="C49" s="106" t="str">
        <f>CONCATENATE(IF(ISERR(FIND(Opis_efektów_inż!$D$8,NieStac!$S59))=FALSE(),CONCATENATE(Opis_efektów_inż!$A$8,", "),""),IF(ISERR(FIND(Opis_efektów_inż!$D$9,NieStac!$S59))=FALSE(),CONCATENATE(Opis_efektów_inż!$A$9,", "),""),IF(ISERR(FIND(Opis_efektów_inż!$D$10,NieStac!$S59))=FALSE(),CONCATENATE(Opis_efektów_inż!$A$10,", "),""),IF(ISERR(FIND(Opis_efektów_inż!$D$11,NieStac!$S59))=FALSE(),CONCATENATE(Opis_efektów_inż!$A$11,", "),""),IF(ISERR(FIND(Opis_efektów_inż!$D$12,NieStac!$S59))=FALSE(),CONCATENATE(Opis_efektów_inż!$A$12,", "),""),IF(ISERR(FIND(Opis_efektów_inż!$D$13,NieStac!$S59))=FALSE(),CONCATENATE(Opis_efektów_inż!$A$13,", "),""),IF(ISERR(FIND(Opis_efektów_inż!$D$14,NieStac!$S59))=FALSE(),CONCATENATE(Opis_efektów_inż!$A$14,", "),""),IF(ISERR(FIND(Opis_efektów_inż!$D$15,NieStac!$S59))=FALSE(),CONCATENATE(Opis_efektów_inż!$A$15,", "),""),IF(ISERR(FIND(Opis_efektów_inż!$D$16,NieStac!$S59))=FALSE(),CONCATENATE(Opis_efektów_inż!$A$16,", "),""),IF(ISERR(FIND(Opis_efektów_inż!$D$17,NieStac!$S59))=FALSE(),CONCATENATE(Opis_efektów_inż!$A$17,", "),""))</f>
        <v/>
      </c>
      <c r="D49" s="24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hidden="1" customHeight="1">
      <c r="A50" s="203">
        <f>NieStac!C60</f>
        <v>0</v>
      </c>
      <c r="B50" s="241" t="str">
        <f>CONCATENATE(IF(ISERR(FIND(Opis_efektów_inż!$D$5,NieStac!$R60))=FALSE(),CONCATENATE(Opis_efektów_inż!$A$5,", "),""),IF(ISERR(FIND(Opis_efektów_inż!$D$6,NieStac!$R60))=FALSE(),CONCATENATE(Opis_efektów_inż!$A$6,", "),""))</f>
        <v/>
      </c>
      <c r="C50" s="106" t="str">
        <f>CONCATENATE(IF(ISERR(FIND(Opis_efektów_inż!$D$8,NieStac!$S60))=FALSE(),CONCATENATE(Opis_efektów_inż!$A$8,", "),""),IF(ISERR(FIND(Opis_efektów_inż!$D$9,NieStac!$S60))=FALSE(),CONCATENATE(Opis_efektów_inż!$A$9,", "),""),IF(ISERR(FIND(Opis_efektów_inż!$D$10,NieStac!$S60))=FALSE(),CONCATENATE(Opis_efektów_inż!$A$10,", "),""),IF(ISERR(FIND(Opis_efektów_inż!$D$11,NieStac!$S60))=FALSE(),CONCATENATE(Opis_efektów_inż!$A$11,", "),""),IF(ISERR(FIND(Opis_efektów_inż!$D$12,NieStac!$S60))=FALSE(),CONCATENATE(Opis_efektów_inż!$A$12,", "),""),IF(ISERR(FIND(Opis_efektów_inż!$D$13,NieStac!$S60))=FALSE(),CONCATENATE(Opis_efektów_inż!$A$13,", "),""),IF(ISERR(FIND(Opis_efektów_inż!$D$14,NieStac!$S60))=FALSE(),CONCATENATE(Opis_efektów_inż!$A$14,", "),""),IF(ISERR(FIND(Opis_efektów_inż!$D$15,NieStac!$S60))=FALSE(),CONCATENATE(Opis_efektów_inż!$A$15,", "),""),IF(ISERR(FIND(Opis_efektów_inż!$D$16,NieStac!$S60))=FALSE(),CONCATENATE(Opis_efektów_inż!$A$16,", "),""),IF(ISERR(FIND(Opis_efektów_inż!$D$17,NieStac!$S60))=FALSE(),CONCATENATE(Opis_efektów_inż!$A$17,", "),""))</f>
        <v/>
      </c>
      <c r="D50" s="24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hidden="1" customHeight="1">
      <c r="A51" s="203">
        <f>NieStac!C61</f>
        <v>0</v>
      </c>
      <c r="B51" s="241" t="str">
        <f>CONCATENATE(IF(ISERR(FIND(Opis_efektów_inż!$D$5,NieStac!$R61))=FALSE(),CONCATENATE(Opis_efektów_inż!$A$5,", "),""),IF(ISERR(FIND(Opis_efektów_inż!$D$6,NieStac!$R61))=FALSE(),CONCATENATE(Opis_efektów_inż!$A$6,", "),""))</f>
        <v/>
      </c>
      <c r="C51" s="106" t="str">
        <f>CONCATENATE(IF(ISERR(FIND(Opis_efektów_inż!$D$8,NieStac!$S61))=FALSE(),CONCATENATE(Opis_efektów_inż!$A$8,", "),""),IF(ISERR(FIND(Opis_efektów_inż!$D$9,NieStac!$S61))=FALSE(),CONCATENATE(Opis_efektów_inż!$A$9,", "),""),IF(ISERR(FIND(Opis_efektów_inż!$D$10,NieStac!$S61))=FALSE(),CONCATENATE(Opis_efektów_inż!$A$10,", "),""),IF(ISERR(FIND(Opis_efektów_inż!$D$11,NieStac!$S61))=FALSE(),CONCATENATE(Opis_efektów_inż!$A$11,", "),""),IF(ISERR(FIND(Opis_efektów_inż!$D$12,NieStac!$S61))=FALSE(),CONCATENATE(Opis_efektów_inż!$A$12,", "),""),IF(ISERR(FIND(Opis_efektów_inż!$D$13,NieStac!$S61))=FALSE(),CONCATENATE(Opis_efektów_inż!$A$13,", "),""),IF(ISERR(FIND(Opis_efektów_inż!$D$14,NieStac!$S61))=FALSE(),CONCATENATE(Opis_efektów_inż!$A$14,", "),""),IF(ISERR(FIND(Opis_efektów_inż!$D$15,NieStac!$S61))=FALSE(),CONCATENATE(Opis_efektów_inż!$A$15,", "),""),IF(ISERR(FIND(Opis_efektów_inż!$D$16,NieStac!$S61))=FALSE(),CONCATENATE(Opis_efektów_inż!$A$16,", "),""),IF(ISERR(FIND(Opis_efektów_inż!$D$17,NieStac!$S61))=FALSE(),CONCATENATE(Opis_efektów_inż!$A$17,", "),""))</f>
        <v/>
      </c>
      <c r="D51" s="24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46"/>
      <c r="B52" s="8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46"/>
      <c r="B53" s="8"/>
      <c r="C53" s="8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46"/>
      <c r="B54" s="8"/>
      <c r="C54" s="8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46"/>
      <c r="B55" s="8"/>
      <c r="C55" s="8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46"/>
      <c r="B56" s="8"/>
      <c r="C56" s="8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46"/>
      <c r="B57" s="8"/>
      <c r="C57" s="8"/>
      <c r="D57" s="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46"/>
      <c r="B58" s="8"/>
      <c r="C58" s="8"/>
      <c r="D58" s="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46"/>
      <c r="B59" s="8"/>
      <c r="C59" s="8"/>
      <c r="D59" s="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46"/>
      <c r="B60" s="8"/>
      <c r="C60" s="8"/>
      <c r="D60" s="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46"/>
      <c r="B61" s="8"/>
      <c r="C61" s="8"/>
      <c r="D61" s="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46"/>
      <c r="B62" s="8"/>
      <c r="C62" s="8"/>
      <c r="D62" s="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46"/>
      <c r="B63" s="8"/>
      <c r="C63" s="8"/>
      <c r="D63" s="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46"/>
      <c r="B64" s="8"/>
      <c r="C64" s="8"/>
      <c r="D64" s="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46"/>
      <c r="B65" s="8"/>
      <c r="C65" s="8"/>
      <c r="D65" s="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46"/>
      <c r="B66" s="8"/>
      <c r="C66" s="8"/>
      <c r="D66" s="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46"/>
      <c r="B67" s="8"/>
      <c r="C67" s="8"/>
      <c r="D67" s="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46"/>
      <c r="B68" s="8"/>
      <c r="C68" s="8"/>
      <c r="D68" s="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46"/>
      <c r="B69" s="8"/>
      <c r="C69" s="8"/>
      <c r="D69" s="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46"/>
      <c r="B70" s="8"/>
      <c r="C70" s="8"/>
      <c r="D70" s="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46"/>
      <c r="B71" s="8"/>
      <c r="C71" s="8"/>
      <c r="D71" s="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46"/>
      <c r="B72" s="8"/>
      <c r="C72" s="8"/>
      <c r="D72" s="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46"/>
      <c r="B73" s="8"/>
      <c r="C73" s="8"/>
      <c r="D73" s="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46"/>
      <c r="B74" s="8"/>
      <c r="C74" s="8"/>
      <c r="D74" s="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46"/>
      <c r="B75" s="8"/>
      <c r="C75" s="8"/>
      <c r="D75" s="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46"/>
      <c r="B76" s="8"/>
      <c r="C76" s="8"/>
      <c r="D76" s="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46"/>
      <c r="B77" s="8"/>
      <c r="C77" s="8"/>
      <c r="D77" s="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46"/>
      <c r="B78" s="8"/>
      <c r="C78" s="8"/>
      <c r="D78" s="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46"/>
      <c r="B79" s="8"/>
      <c r="C79" s="8"/>
      <c r="D79" s="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46"/>
      <c r="B80" s="8"/>
      <c r="C80" s="8"/>
      <c r="D80" s="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46"/>
      <c r="B81" s="8"/>
      <c r="C81" s="8"/>
      <c r="D81" s="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46"/>
      <c r="B82" s="8"/>
      <c r="C82" s="8"/>
      <c r="D82" s="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46"/>
      <c r="B83" s="8"/>
      <c r="C83" s="8"/>
      <c r="D83" s="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46"/>
      <c r="B84" s="8"/>
      <c r="C84" s="8"/>
      <c r="D84" s="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46"/>
      <c r="B85" s="8"/>
      <c r="C85" s="8"/>
      <c r="D85" s="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46"/>
      <c r="B86" s="8"/>
      <c r="C86" s="8"/>
      <c r="D86" s="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46"/>
      <c r="B87" s="8"/>
      <c r="C87" s="8"/>
      <c r="D87" s="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46"/>
      <c r="B88" s="8"/>
      <c r="C88" s="8"/>
      <c r="D88" s="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46"/>
      <c r="B89" s="8"/>
      <c r="C89" s="8"/>
      <c r="D89" s="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46"/>
      <c r="B90" s="8"/>
      <c r="C90" s="8"/>
      <c r="D90" s="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46"/>
      <c r="B91" s="8"/>
      <c r="C91" s="8"/>
      <c r="D91" s="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46"/>
      <c r="B92" s="8"/>
      <c r="C92" s="8"/>
      <c r="D92" s="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46"/>
      <c r="B93" s="8"/>
      <c r="C93" s="8"/>
      <c r="D93" s="8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46"/>
      <c r="B94" s="8"/>
      <c r="C94" s="8"/>
      <c r="D94" s="8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46"/>
      <c r="B95" s="8"/>
      <c r="C95" s="8"/>
      <c r="D95" s="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46"/>
      <c r="B96" s="8"/>
      <c r="C96" s="8"/>
      <c r="D96" s="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46"/>
      <c r="B97" s="8"/>
      <c r="C97" s="8"/>
      <c r="D97" s="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46"/>
      <c r="B98" s="8"/>
      <c r="C98" s="8"/>
      <c r="D98" s="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46"/>
      <c r="B99" s="8"/>
      <c r="C99" s="8"/>
      <c r="D99" s="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46"/>
      <c r="B100" s="8"/>
      <c r="C100" s="8"/>
      <c r="D100" s="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46"/>
      <c r="B101" s="8"/>
      <c r="C101" s="8"/>
      <c r="D101" s="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46"/>
      <c r="B102" s="8"/>
      <c r="C102" s="8"/>
      <c r="D102" s="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46"/>
      <c r="B103" s="8"/>
      <c r="C103" s="8"/>
      <c r="D103" s="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46"/>
      <c r="B104" s="8"/>
      <c r="C104" s="8"/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46"/>
      <c r="B105" s="8"/>
      <c r="C105" s="8"/>
      <c r="D105" s="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46"/>
      <c r="B106" s="8"/>
      <c r="C106" s="8"/>
      <c r="D106" s="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46"/>
      <c r="B107" s="8"/>
      <c r="C107" s="8"/>
      <c r="D107" s="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46"/>
      <c r="B108" s="8"/>
      <c r="C108" s="8"/>
      <c r="D108" s="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46"/>
      <c r="B109" s="8"/>
      <c r="C109" s="8"/>
      <c r="D109" s="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46"/>
      <c r="B110" s="8"/>
      <c r="C110" s="8"/>
      <c r="D110" s="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46"/>
      <c r="B111" s="8"/>
      <c r="C111" s="8"/>
      <c r="D111" s="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46"/>
      <c r="B112" s="8"/>
      <c r="C112" s="8"/>
      <c r="D112" s="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46"/>
      <c r="B113" s="8"/>
      <c r="C113" s="8"/>
      <c r="D113" s="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46"/>
      <c r="B114" s="8"/>
      <c r="C114" s="8"/>
      <c r="D114" s="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46"/>
      <c r="B115" s="8"/>
      <c r="C115" s="8"/>
      <c r="D115" s="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46"/>
      <c r="B116" s="8"/>
      <c r="C116" s="8"/>
      <c r="D116" s="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46"/>
      <c r="B117" s="8"/>
      <c r="C117" s="8"/>
      <c r="D117" s="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46"/>
      <c r="B118" s="8"/>
      <c r="C118" s="8"/>
      <c r="D118" s="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46"/>
      <c r="B119" s="8"/>
      <c r="C119" s="8"/>
      <c r="D119" s="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46"/>
      <c r="B120" s="8"/>
      <c r="C120" s="8"/>
      <c r="D120" s="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46"/>
      <c r="B121" s="8"/>
      <c r="C121" s="8"/>
      <c r="D121" s="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46"/>
      <c r="B122" s="8"/>
      <c r="C122" s="8"/>
      <c r="D122" s="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46"/>
      <c r="B123" s="8"/>
      <c r="C123" s="8"/>
      <c r="D123" s="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46"/>
      <c r="B124" s="8"/>
      <c r="C124" s="8"/>
      <c r="D124" s="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46"/>
      <c r="B125" s="8"/>
      <c r="C125" s="8"/>
      <c r="D125" s="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46"/>
      <c r="B126" s="8"/>
      <c r="C126" s="8"/>
      <c r="D126" s="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46"/>
      <c r="B127" s="8"/>
      <c r="C127" s="8"/>
      <c r="D127" s="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46"/>
      <c r="B128" s="8"/>
      <c r="C128" s="8"/>
      <c r="D128" s="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46"/>
      <c r="B129" s="8"/>
      <c r="C129" s="8"/>
      <c r="D129" s="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46"/>
      <c r="B130" s="8"/>
      <c r="C130" s="8"/>
      <c r="D130" s="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46"/>
      <c r="B131" s="8"/>
      <c r="C131" s="8"/>
      <c r="D131" s="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46"/>
      <c r="B132" s="8"/>
      <c r="C132" s="8"/>
      <c r="D132" s="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46"/>
      <c r="B133" s="8"/>
      <c r="C133" s="8"/>
      <c r="D133" s="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46"/>
      <c r="B134" s="8"/>
      <c r="C134" s="8"/>
      <c r="D134" s="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46"/>
      <c r="B135" s="8"/>
      <c r="C135" s="8"/>
      <c r="D135" s="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46"/>
      <c r="B136" s="8"/>
      <c r="C136" s="8"/>
      <c r="D136" s="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46"/>
      <c r="B137" s="8"/>
      <c r="C137" s="8"/>
      <c r="D137" s="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46"/>
      <c r="B138" s="8"/>
      <c r="C138" s="8"/>
      <c r="D138" s="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46"/>
      <c r="B139" s="8"/>
      <c r="C139" s="8"/>
      <c r="D139" s="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46"/>
      <c r="B140" s="8"/>
      <c r="C140" s="8"/>
      <c r="D140" s="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46"/>
      <c r="B141" s="8"/>
      <c r="C141" s="8"/>
      <c r="D141" s="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46"/>
      <c r="B142" s="8"/>
      <c r="C142" s="8"/>
      <c r="D142" s="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46"/>
      <c r="B143" s="8"/>
      <c r="C143" s="8"/>
      <c r="D143" s="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46"/>
      <c r="B144" s="8"/>
      <c r="C144" s="8"/>
      <c r="D144" s="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46"/>
      <c r="B145" s="8"/>
      <c r="C145" s="8"/>
      <c r="D145" s="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46"/>
      <c r="B146" s="8"/>
      <c r="C146" s="8"/>
      <c r="D146" s="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46"/>
      <c r="B147" s="8"/>
      <c r="C147" s="8"/>
      <c r="D147" s="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46"/>
      <c r="B148" s="8"/>
      <c r="C148" s="8"/>
      <c r="D148" s="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46"/>
      <c r="B149" s="8"/>
      <c r="C149" s="8"/>
      <c r="D149" s="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46"/>
      <c r="B150" s="8"/>
      <c r="C150" s="8"/>
      <c r="D150" s="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46"/>
      <c r="B151" s="8"/>
      <c r="C151" s="8"/>
      <c r="D151" s="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46"/>
      <c r="B152" s="8"/>
      <c r="C152" s="8"/>
      <c r="D152" s="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46"/>
      <c r="B153" s="8"/>
      <c r="C153" s="8"/>
      <c r="D153" s="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46"/>
      <c r="B154" s="8"/>
      <c r="C154" s="8"/>
      <c r="D154" s="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46"/>
      <c r="B155" s="8"/>
      <c r="C155" s="8"/>
      <c r="D155" s="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46"/>
      <c r="B156" s="8"/>
      <c r="C156" s="8"/>
      <c r="D156" s="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46"/>
      <c r="B157" s="8"/>
      <c r="C157" s="8"/>
      <c r="D157" s="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46"/>
      <c r="B158" s="8"/>
      <c r="C158" s="8"/>
      <c r="D158" s="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46"/>
      <c r="B159" s="8"/>
      <c r="C159" s="8"/>
      <c r="D159" s="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46"/>
      <c r="B160" s="8"/>
      <c r="C160" s="8"/>
      <c r="D160" s="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46"/>
      <c r="B161" s="8"/>
      <c r="C161" s="8"/>
      <c r="D161" s="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46"/>
      <c r="B162" s="8"/>
      <c r="C162" s="8"/>
      <c r="D162" s="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46"/>
      <c r="B163" s="8"/>
      <c r="C163" s="8"/>
      <c r="D163" s="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46"/>
      <c r="B164" s="8"/>
      <c r="C164" s="8"/>
      <c r="D164" s="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46"/>
      <c r="B165" s="8"/>
      <c r="C165" s="8"/>
      <c r="D165" s="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46"/>
      <c r="B166" s="8"/>
      <c r="C166" s="8"/>
      <c r="D166" s="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46"/>
      <c r="B167" s="8"/>
      <c r="C167" s="8"/>
      <c r="D167" s="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46"/>
      <c r="B168" s="8"/>
      <c r="C168" s="8"/>
      <c r="D168" s="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46"/>
      <c r="B169" s="8"/>
      <c r="C169" s="8"/>
      <c r="D169" s="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46"/>
      <c r="B170" s="8"/>
      <c r="C170" s="8"/>
      <c r="D170" s="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46"/>
      <c r="B171" s="8"/>
      <c r="C171" s="8"/>
      <c r="D171" s="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46"/>
      <c r="B172" s="8"/>
      <c r="C172" s="8"/>
      <c r="D172" s="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46"/>
      <c r="B173" s="8"/>
      <c r="C173" s="8"/>
      <c r="D173" s="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46"/>
      <c r="B174" s="8"/>
      <c r="C174" s="8"/>
      <c r="D174" s="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46"/>
      <c r="B175" s="8"/>
      <c r="C175" s="8"/>
      <c r="D175" s="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46"/>
      <c r="B176" s="8"/>
      <c r="C176" s="8"/>
      <c r="D176" s="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46"/>
      <c r="B177" s="8"/>
      <c r="C177" s="8"/>
      <c r="D177" s="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46"/>
      <c r="B178" s="8"/>
      <c r="C178" s="8"/>
      <c r="D178" s="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46"/>
      <c r="B179" s="8"/>
      <c r="C179" s="8"/>
      <c r="D179" s="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46"/>
      <c r="B180" s="8"/>
      <c r="C180" s="8"/>
      <c r="D180" s="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46"/>
      <c r="B181" s="8"/>
      <c r="C181" s="8"/>
      <c r="D181" s="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46"/>
      <c r="B182" s="8"/>
      <c r="C182" s="8"/>
      <c r="D182" s="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46"/>
      <c r="B183" s="8"/>
      <c r="C183" s="8"/>
      <c r="D183" s="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46"/>
      <c r="B184" s="8"/>
      <c r="C184" s="8"/>
      <c r="D184" s="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46"/>
      <c r="B185" s="8"/>
      <c r="C185" s="8"/>
      <c r="D185" s="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46"/>
      <c r="B186" s="8"/>
      <c r="C186" s="8"/>
      <c r="D186" s="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46"/>
      <c r="B187" s="8"/>
      <c r="C187" s="8"/>
      <c r="D187" s="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46"/>
      <c r="B188" s="8"/>
      <c r="C188" s="8"/>
      <c r="D188" s="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46"/>
      <c r="B189" s="8"/>
      <c r="C189" s="8"/>
      <c r="D189" s="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46"/>
      <c r="B190" s="8"/>
      <c r="C190" s="8"/>
      <c r="D190" s="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46"/>
      <c r="B191" s="8"/>
      <c r="C191" s="8"/>
      <c r="D191" s="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46"/>
      <c r="B192" s="8"/>
      <c r="C192" s="8"/>
      <c r="D192" s="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46"/>
      <c r="B193" s="8"/>
      <c r="C193" s="8"/>
      <c r="D193" s="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46"/>
      <c r="B194" s="8"/>
      <c r="C194" s="8"/>
      <c r="D194" s="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46"/>
      <c r="B195" s="8"/>
      <c r="C195" s="8"/>
      <c r="D195" s="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46"/>
      <c r="B196" s="8"/>
      <c r="C196" s="8"/>
      <c r="D196" s="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46"/>
      <c r="B197" s="8"/>
      <c r="C197" s="8"/>
      <c r="D197" s="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46"/>
      <c r="B198" s="8"/>
      <c r="C198" s="8"/>
      <c r="D198" s="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46"/>
      <c r="B199" s="8"/>
      <c r="C199" s="8"/>
      <c r="D199" s="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46"/>
      <c r="B200" s="8"/>
      <c r="C200" s="8"/>
      <c r="D200" s="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46"/>
      <c r="B201" s="8"/>
      <c r="C201" s="8"/>
      <c r="D201" s="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46"/>
      <c r="B202" s="8"/>
      <c r="C202" s="8"/>
      <c r="D202" s="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46"/>
      <c r="B203" s="8"/>
      <c r="C203" s="8"/>
      <c r="D203" s="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46"/>
      <c r="B204" s="8"/>
      <c r="C204" s="8"/>
      <c r="D204" s="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46"/>
      <c r="B205" s="8"/>
      <c r="C205" s="8"/>
      <c r="D205" s="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46"/>
      <c r="B206" s="8"/>
      <c r="C206" s="8"/>
      <c r="D206" s="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46"/>
      <c r="B207" s="8"/>
      <c r="C207" s="8"/>
      <c r="D207" s="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46"/>
      <c r="B208" s="8"/>
      <c r="C208" s="8"/>
      <c r="D208" s="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46"/>
      <c r="B209" s="8"/>
      <c r="C209" s="8"/>
      <c r="D209" s="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46"/>
      <c r="B210" s="8"/>
      <c r="C210" s="8"/>
      <c r="D210" s="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46"/>
      <c r="B211" s="8"/>
      <c r="C211" s="8"/>
      <c r="D211" s="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46"/>
      <c r="B212" s="8"/>
      <c r="C212" s="8"/>
      <c r="D212" s="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46"/>
      <c r="B213" s="8"/>
      <c r="C213" s="8"/>
      <c r="D213" s="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46"/>
      <c r="B214" s="8"/>
      <c r="C214" s="8"/>
      <c r="D214" s="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46"/>
      <c r="B215" s="8"/>
      <c r="C215" s="8"/>
      <c r="D215" s="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46"/>
      <c r="B216" s="8"/>
      <c r="C216" s="8"/>
      <c r="D216" s="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46"/>
      <c r="B217" s="8"/>
      <c r="C217" s="8"/>
      <c r="D217" s="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46"/>
      <c r="B218" s="8"/>
      <c r="C218" s="8"/>
      <c r="D218" s="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46"/>
      <c r="B219" s="8"/>
      <c r="C219" s="8"/>
      <c r="D219" s="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46"/>
      <c r="B220" s="8"/>
      <c r="C220" s="8"/>
      <c r="D220" s="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46"/>
      <c r="B221" s="8"/>
      <c r="C221" s="8"/>
      <c r="D221" s="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46"/>
      <c r="B222" s="8"/>
      <c r="C222" s="8"/>
      <c r="D222" s="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46"/>
      <c r="B223" s="8"/>
      <c r="C223" s="8"/>
      <c r="D223" s="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46"/>
      <c r="B224" s="8"/>
      <c r="C224" s="8"/>
      <c r="D224" s="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46"/>
      <c r="B225" s="8"/>
      <c r="C225" s="8"/>
      <c r="D225" s="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46"/>
      <c r="B226" s="8"/>
      <c r="C226" s="8"/>
      <c r="D226" s="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46"/>
      <c r="B227" s="8"/>
      <c r="C227" s="8"/>
      <c r="D227" s="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46"/>
      <c r="B228" s="8"/>
      <c r="C228" s="8"/>
      <c r="D228" s="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46"/>
      <c r="B229" s="8"/>
      <c r="C229" s="8"/>
      <c r="D229" s="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46"/>
      <c r="B230" s="8"/>
      <c r="C230" s="8"/>
      <c r="D230" s="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46"/>
      <c r="B231" s="8"/>
      <c r="C231" s="8"/>
      <c r="D231" s="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46"/>
      <c r="B232" s="8"/>
      <c r="C232" s="8"/>
      <c r="D232" s="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>
      <c r="A233" s="46"/>
      <c r="B233" s="8"/>
      <c r="C233" s="8"/>
      <c r="D233" s="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>
      <c r="A234" s="46"/>
      <c r="B234" s="8"/>
      <c r="C234" s="8"/>
      <c r="D234" s="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>
      <c r="A235" s="46"/>
      <c r="B235" s="8"/>
      <c r="C235" s="8"/>
      <c r="D235" s="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>
      <c r="A236" s="46"/>
      <c r="B236" s="8"/>
      <c r="C236" s="8"/>
      <c r="D236" s="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>
      <c r="A237" s="46"/>
      <c r="B237" s="8"/>
      <c r="C237" s="8"/>
      <c r="D237" s="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>
      <c r="A238" s="46"/>
      <c r="B238" s="8"/>
      <c r="C238" s="8"/>
      <c r="D238" s="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>
      <c r="A239" s="46"/>
      <c r="B239" s="8"/>
      <c r="C239" s="8"/>
      <c r="D239" s="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>
      <c r="A240" s="46"/>
      <c r="B240" s="8"/>
      <c r="C240" s="8"/>
      <c r="D240" s="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>
      <c r="A241" s="46"/>
      <c r="B241" s="8"/>
      <c r="C241" s="8"/>
      <c r="D241" s="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>
      <c r="A242" s="46"/>
      <c r="B242" s="8"/>
      <c r="C242" s="8"/>
      <c r="D242" s="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>
      <c r="A243" s="46"/>
      <c r="B243" s="8"/>
      <c r="C243" s="8"/>
      <c r="D243" s="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>
      <c r="A244" s="46"/>
      <c r="B244" s="8"/>
      <c r="C244" s="8"/>
      <c r="D244" s="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>
      <c r="A245" s="46"/>
      <c r="B245" s="8"/>
      <c r="C245" s="8"/>
      <c r="D245" s="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>
      <c r="A246" s="46"/>
      <c r="B246" s="8"/>
      <c r="C246" s="8"/>
      <c r="D246" s="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>
      <c r="A247" s="46"/>
      <c r="B247" s="8"/>
      <c r="C247" s="8"/>
      <c r="D247" s="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>
      <c r="A248" s="46"/>
      <c r="B248" s="8"/>
      <c r="C248" s="8"/>
      <c r="D248" s="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>
      <c r="A249" s="46"/>
      <c r="B249" s="8"/>
      <c r="C249" s="8"/>
      <c r="D249" s="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>
      <c r="A250" s="46"/>
      <c r="B250" s="8"/>
      <c r="C250" s="8"/>
      <c r="D250" s="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>
      <c r="A251" s="46"/>
      <c r="B251" s="8"/>
      <c r="C251" s="8"/>
      <c r="D251" s="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/>
    <row r="253" spans="1:24" ht="15.75" customHeight="1"/>
    <row r="254" spans="1:24" ht="15.75" customHeight="1"/>
    <row r="255" spans="1:24" ht="15.75" customHeight="1"/>
    <row r="256" spans="1:24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D4:D45 D48">
    <cfRule type="expression" dxfId="21" priority="1">
      <formula>"#ref!=""Inne?"""</formula>
    </cfRule>
  </conditionalFormatting>
  <conditionalFormatting sqref="C4:C5">
    <cfRule type="expression" dxfId="20" priority="2">
      <formula>"#ref!=""Kier?"""</formula>
    </cfRule>
  </conditionalFormatting>
  <conditionalFormatting sqref="B4:B45 B48">
    <cfRule type="expression" dxfId="19" priority="3">
      <formula>"#ref!=""Podst?"""</formula>
    </cfRule>
  </conditionalFormatting>
  <conditionalFormatting sqref="B6:B45 B48">
    <cfRule type="expression" dxfId="18" priority="4">
      <formula>#N/A</formula>
    </cfRule>
  </conditionalFormatting>
  <conditionalFormatting sqref="D46">
    <cfRule type="expression" dxfId="17" priority="5">
      <formula>"#ref!=""Inne?"""</formula>
    </cfRule>
  </conditionalFormatting>
  <conditionalFormatting sqref="B46">
    <cfRule type="expression" dxfId="16" priority="6">
      <formula>#N/A</formula>
    </cfRule>
  </conditionalFormatting>
  <conditionalFormatting sqref="B46">
    <cfRule type="expression" dxfId="15" priority="7">
      <formula>"#ref!=""Podst?"""</formula>
    </cfRule>
  </conditionalFormatting>
  <conditionalFormatting sqref="D47">
    <cfRule type="expression" dxfId="14" priority="8">
      <formula>"#ref!=""Inne?"""</formula>
    </cfRule>
  </conditionalFormatting>
  <conditionalFormatting sqref="B47">
    <cfRule type="expression" dxfId="13" priority="9">
      <formula>#N/A</formula>
    </cfRule>
  </conditionalFormatting>
  <conditionalFormatting sqref="B47">
    <cfRule type="expression" dxfId="12" priority="10">
      <formula>"#ref!=""Podst?"""</formula>
    </cfRule>
  </conditionalFormatting>
  <conditionalFormatting sqref="D48">
    <cfRule type="expression" dxfId="11" priority="11">
      <formula>"#ref!=""Inne?"""</formula>
    </cfRule>
  </conditionalFormatting>
  <conditionalFormatting sqref="B48">
    <cfRule type="expression" dxfId="10" priority="12">
      <formula>#N/A</formula>
    </cfRule>
  </conditionalFormatting>
  <conditionalFormatting sqref="B48">
    <cfRule type="expression" dxfId="9" priority="13">
      <formula>"#ref!=""Podst?"""</formula>
    </cfRule>
  </conditionalFormatting>
  <conditionalFormatting sqref="D49">
    <cfRule type="expression" dxfId="8" priority="14">
      <formula>"#ref!=""Inne?"""</formula>
    </cfRule>
  </conditionalFormatting>
  <conditionalFormatting sqref="B49">
    <cfRule type="expression" dxfId="7" priority="15">
      <formula>#N/A</formula>
    </cfRule>
  </conditionalFormatting>
  <conditionalFormatting sqref="B49">
    <cfRule type="expression" dxfId="6" priority="16">
      <formula>"#ref!=""Podst?"""</formula>
    </cfRule>
  </conditionalFormatting>
  <conditionalFormatting sqref="D50">
    <cfRule type="expression" dxfId="5" priority="17">
      <formula>"#ref!=""Inne?"""</formula>
    </cfRule>
  </conditionalFormatting>
  <conditionalFormatting sqref="B50">
    <cfRule type="expression" dxfId="4" priority="18">
      <formula>#N/A</formula>
    </cfRule>
  </conditionalFormatting>
  <conditionalFormatting sqref="B50">
    <cfRule type="expression" dxfId="3" priority="19">
      <formula>"#ref!=""Podst?"""</formula>
    </cfRule>
  </conditionalFormatting>
  <conditionalFormatting sqref="D51">
    <cfRule type="expression" dxfId="2" priority="20">
      <formula>"#ref!=""Inne?"""</formula>
    </cfRule>
  </conditionalFormatting>
  <conditionalFormatting sqref="B51">
    <cfRule type="expression" dxfId="1" priority="21">
      <formula>#N/A</formula>
    </cfRule>
  </conditionalFormatting>
  <conditionalFormatting sqref="B51">
    <cfRule type="expression" dxfId="0" priority="22">
      <formula>"#ref!=""Podst?"""</formula>
    </cfRule>
  </conditionalFormatting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B7DEE8"/>
    <pageSetUpPr fitToPage="1"/>
  </sheetPr>
  <dimension ref="A1:X1000"/>
  <sheetViews>
    <sheetView workbookViewId="0"/>
  </sheetViews>
  <sheetFormatPr defaultColWidth="14.42578125" defaultRowHeight="15" customHeight="1"/>
  <cols>
    <col min="1" max="1" width="8.85546875" customWidth="1"/>
    <col min="2" max="3" width="40.85546875" customWidth="1"/>
    <col min="4" max="24" width="8.85546875" customWidth="1"/>
  </cols>
  <sheetData>
    <row r="1" spans="1:24" ht="15.75">
      <c r="A1" s="286" t="s">
        <v>285</v>
      </c>
      <c r="B1" s="287"/>
      <c r="C1" s="287"/>
      <c r="D1" s="28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89" t="s">
        <v>286</v>
      </c>
      <c r="B2" s="290"/>
      <c r="C2" s="290"/>
      <c r="D2" s="29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60">
      <c r="A3" s="244" t="s">
        <v>287</v>
      </c>
      <c r="B3" s="245" t="s">
        <v>288</v>
      </c>
      <c r="C3" s="246" t="s">
        <v>289</v>
      </c>
      <c r="D3" s="247" t="s">
        <v>287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292" t="s">
        <v>290</v>
      </c>
      <c r="B4" s="279"/>
      <c r="C4" s="279"/>
      <c r="D4" s="28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45">
      <c r="A5" s="248" t="s">
        <v>175</v>
      </c>
      <c r="B5" s="249" t="s">
        <v>291</v>
      </c>
      <c r="C5" s="250" t="s">
        <v>232</v>
      </c>
      <c r="D5" s="248" t="s">
        <v>175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45">
      <c r="A6" s="204" t="s">
        <v>179</v>
      </c>
      <c r="B6" s="251" t="s">
        <v>292</v>
      </c>
      <c r="C6" s="252" t="s">
        <v>236</v>
      </c>
      <c r="D6" s="253" t="s">
        <v>179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92" t="s">
        <v>293</v>
      </c>
      <c r="B7" s="279"/>
      <c r="C7" s="279"/>
      <c r="D7" s="280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60">
      <c r="A8" s="254" t="s">
        <v>189</v>
      </c>
      <c r="B8" s="281" t="s">
        <v>294</v>
      </c>
      <c r="C8" s="255" t="s">
        <v>295</v>
      </c>
      <c r="D8" s="254" t="s">
        <v>189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60">
      <c r="A9" s="256" t="s">
        <v>191</v>
      </c>
      <c r="B9" s="282"/>
      <c r="C9" s="255" t="s">
        <v>249</v>
      </c>
      <c r="D9" s="256" t="s">
        <v>191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75">
      <c r="A10" s="256" t="s">
        <v>190</v>
      </c>
      <c r="B10" s="283"/>
      <c r="C10" s="255" t="s">
        <v>248</v>
      </c>
      <c r="D10" s="256" t="s">
        <v>190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45">
      <c r="A11" s="257" t="s">
        <v>198</v>
      </c>
      <c r="B11" s="281" t="s">
        <v>296</v>
      </c>
      <c r="C11" s="255" t="s">
        <v>256</v>
      </c>
      <c r="D11" s="257" t="s">
        <v>198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75">
      <c r="A12" s="256" t="s">
        <v>194</v>
      </c>
      <c r="B12" s="293"/>
      <c r="C12" s="255" t="s">
        <v>297</v>
      </c>
      <c r="D12" s="256" t="s">
        <v>194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90">
      <c r="A13" s="256" t="s">
        <v>199</v>
      </c>
      <c r="B13" s="294" t="s">
        <v>298</v>
      </c>
      <c r="C13" s="255" t="s">
        <v>299</v>
      </c>
      <c r="D13" s="256" t="s">
        <v>199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60">
      <c r="A14" s="256" t="s">
        <v>200</v>
      </c>
      <c r="B14" s="282"/>
      <c r="C14" s="255" t="s">
        <v>258</v>
      </c>
      <c r="D14" s="256" t="s">
        <v>200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30">
      <c r="A15" s="257" t="s">
        <v>192</v>
      </c>
      <c r="B15" s="281" t="s">
        <v>300</v>
      </c>
      <c r="C15" s="258" t="s">
        <v>250</v>
      </c>
      <c r="D15" s="257" t="s">
        <v>192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75">
      <c r="A16" s="256" t="s">
        <v>193</v>
      </c>
      <c r="B16" s="282"/>
      <c r="C16" s="258" t="s">
        <v>251</v>
      </c>
      <c r="D16" s="256" t="s">
        <v>193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45">
      <c r="A17" s="256" t="s">
        <v>203</v>
      </c>
      <c r="B17" s="283"/>
      <c r="C17" s="258" t="s">
        <v>301</v>
      </c>
      <c r="D17" s="256" t="s">
        <v>203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9.5" customHeight="1">
      <c r="A18" s="259"/>
      <c r="B18" s="260"/>
      <c r="C18" s="260"/>
      <c r="D18" s="25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2.75" customHeight="1">
      <c r="A19" s="259"/>
      <c r="B19" s="260"/>
      <c r="C19" s="261"/>
      <c r="D19" s="25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2.75" customHeight="1">
      <c r="A20" s="259"/>
      <c r="B20" s="260"/>
      <c r="C20" s="261"/>
      <c r="D20" s="25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2.75" customHeight="1">
      <c r="A21" s="259"/>
      <c r="B21" s="260"/>
      <c r="C21" s="260"/>
      <c r="D21" s="25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2.75" customHeight="1">
      <c r="A22" s="259"/>
      <c r="B22" s="260"/>
      <c r="C22" s="261"/>
      <c r="D22" s="2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12.75" customHeight="1">
      <c r="A23" s="259"/>
      <c r="B23" s="260"/>
      <c r="C23" s="262"/>
      <c r="D23" s="2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12.75" customHeight="1">
      <c r="A24" s="259"/>
      <c r="B24" s="260"/>
      <c r="C24" s="263"/>
      <c r="D24" s="2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12.75" customHeight="1">
      <c r="A25" s="259"/>
      <c r="B25" s="260"/>
      <c r="C25" s="262"/>
      <c r="D25" s="25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259"/>
      <c r="B26" s="260"/>
      <c r="C26" s="262"/>
      <c r="D26" s="25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259"/>
      <c r="B27" s="260"/>
      <c r="C27" s="264"/>
      <c r="D27" s="25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>
      <c r="A28" s="259"/>
      <c r="B28" s="260"/>
      <c r="C28" s="264"/>
      <c r="D28" s="25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>
      <c r="A29" s="265"/>
      <c r="B29" s="266"/>
      <c r="C29" s="267"/>
      <c r="D29" s="12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>
      <c r="A30" s="265"/>
      <c r="B30" s="266"/>
      <c r="C30" s="261"/>
      <c r="D30" s="12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>
      <c r="A31" s="265"/>
      <c r="B31" s="266"/>
      <c r="C31" s="268"/>
      <c r="D31" s="12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>
      <c r="A32" s="265"/>
      <c r="B32" s="266"/>
      <c r="C32" s="267"/>
      <c r="D32" s="1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>
      <c r="A33" s="265"/>
      <c r="B33" s="266"/>
      <c r="C33" s="268"/>
      <c r="D33" s="1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>
      <c r="A34" s="265"/>
      <c r="B34" s="266"/>
      <c r="C34" s="268"/>
      <c r="D34" s="12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>
      <c r="A35" s="265"/>
      <c r="B35" s="266"/>
      <c r="C35" s="269"/>
      <c r="D35" s="1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68.25" customHeight="1">
      <c r="A36" s="265"/>
      <c r="B36" s="266"/>
      <c r="C36" s="267"/>
      <c r="D36" s="1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3.5" customHeight="1">
      <c r="A37" s="265"/>
      <c r="B37" s="266"/>
      <c r="C37" s="267"/>
      <c r="D37" s="1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9.5" customHeight="1">
      <c r="A38" s="284"/>
      <c r="B38" s="285"/>
      <c r="C38" s="285"/>
      <c r="D38" s="28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8.25" customHeight="1">
      <c r="A39" s="265"/>
      <c r="B39" s="266"/>
      <c r="C39" s="266"/>
      <c r="D39" s="12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>
      <c r="A40" s="265"/>
      <c r="B40" s="266"/>
      <c r="C40" s="266"/>
      <c r="D40" s="1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>
      <c r="A41" s="265"/>
      <c r="B41" s="266"/>
      <c r="C41" s="266"/>
      <c r="D41" s="13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/>
    <row r="222" spans="1:24" ht="15.75" customHeight="1"/>
    <row r="223" spans="1:24" ht="15.75" customHeight="1"/>
    <row r="224" spans="1: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15:B17"/>
    <mergeCell ref="A38:D38"/>
    <mergeCell ref="A1:D1"/>
    <mergeCell ref="A2:D2"/>
    <mergeCell ref="A4:D4"/>
    <mergeCell ref="A7:D7"/>
    <mergeCell ref="B8:B10"/>
    <mergeCell ref="B11:B12"/>
    <mergeCell ref="B13:B1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18</vt:i4>
      </vt:variant>
    </vt:vector>
  </HeadingPairs>
  <TitlesOfParts>
    <vt:vector size="26" baseType="lpstr">
      <vt:lpstr>NieStac</vt:lpstr>
      <vt:lpstr>Tabela_efektów</vt:lpstr>
      <vt:lpstr>Wiedza</vt:lpstr>
      <vt:lpstr>Umiejętności</vt:lpstr>
      <vt:lpstr>Kompetencje</vt:lpstr>
      <vt:lpstr>Statystyki</vt:lpstr>
      <vt:lpstr>Kompetencje_inżynierskie</vt:lpstr>
      <vt:lpstr>Opis_efektów_inż</vt:lpstr>
      <vt:lpstr>Umiejętności!_GoBack</vt:lpstr>
      <vt:lpstr>_rok1</vt:lpstr>
      <vt:lpstr>_rok4</vt:lpstr>
      <vt:lpstr>_sem1</vt:lpstr>
      <vt:lpstr>_sem2</vt:lpstr>
      <vt:lpstr>_sem3</vt:lpstr>
      <vt:lpstr>_sem4</vt:lpstr>
      <vt:lpstr>_sem7</vt:lpstr>
      <vt:lpstr>_wyk1</vt:lpstr>
      <vt:lpstr>_wyk2</vt:lpstr>
      <vt:lpstr>_wyk3</vt:lpstr>
      <vt:lpstr>_wyk7</vt:lpstr>
      <vt:lpstr>all</vt:lpstr>
      <vt:lpstr>suma1</vt:lpstr>
      <vt:lpstr>suma2</vt:lpstr>
      <vt:lpstr>suma3</vt:lpstr>
      <vt:lpstr>suma4</vt:lpstr>
      <vt:lpstr>suma7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Damian</cp:lastModifiedBy>
  <cp:lastPrinted>2023-04-07T10:47:32Z</cp:lastPrinted>
  <dcterms:modified xsi:type="dcterms:W3CDTF">2023-04-12T13:06:50Z</dcterms:modified>
</cp:coreProperties>
</file>